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1"/>
  </bookViews>
  <sheets>
    <sheet name="Титульник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calcPr calcId="145621"/>
</workbook>
</file>

<file path=xl/calcChain.xml><?xml version="1.0" encoding="utf-8"?>
<calcChain xmlns="http://schemas.openxmlformats.org/spreadsheetml/2006/main">
  <c r="G19" i="4"/>
  <c r="N18" i="10"/>
  <c r="M18"/>
  <c r="L18"/>
  <c r="K18"/>
  <c r="J18"/>
  <c r="I18"/>
  <c r="H18"/>
  <c r="G18"/>
  <c r="F18"/>
  <c r="E18"/>
  <c r="D18"/>
  <c r="N18" i="9"/>
  <c r="M18"/>
  <c r="L18"/>
  <c r="K18"/>
  <c r="J18"/>
  <c r="I18"/>
  <c r="H18"/>
  <c r="G18"/>
  <c r="F18"/>
  <c r="E18"/>
  <c r="D18"/>
  <c r="N20" i="8"/>
  <c r="M20"/>
  <c r="L20"/>
  <c r="K20"/>
  <c r="J20"/>
  <c r="I20"/>
  <c r="H20"/>
  <c r="G20"/>
  <c r="F20"/>
  <c r="E20"/>
  <c r="D20"/>
  <c r="N19" i="7"/>
  <c r="M19"/>
  <c r="L19"/>
  <c r="K19"/>
  <c r="J19"/>
  <c r="I19"/>
  <c r="H19"/>
  <c r="G19"/>
  <c r="F19"/>
  <c r="E19"/>
  <c r="D19"/>
  <c r="N18" i="6"/>
  <c r="M18"/>
  <c r="L18"/>
  <c r="K18"/>
  <c r="J18"/>
  <c r="I18"/>
  <c r="H18"/>
  <c r="G18"/>
  <c r="F18"/>
  <c r="E18"/>
  <c r="D18"/>
  <c r="N19" i="5"/>
  <c r="M19"/>
  <c r="L19"/>
  <c r="K19"/>
  <c r="J19"/>
  <c r="I19"/>
  <c r="H19"/>
  <c r="G19"/>
  <c r="F19"/>
  <c r="E19"/>
  <c r="D19"/>
  <c r="N19" i="4"/>
  <c r="M19"/>
  <c r="L19"/>
  <c r="K19"/>
  <c r="J19"/>
  <c r="I19"/>
  <c r="H19"/>
  <c r="F19"/>
  <c r="E19"/>
  <c r="D19"/>
  <c r="N18" i="3"/>
  <c r="M18"/>
  <c r="L18"/>
  <c r="K18"/>
  <c r="J18"/>
  <c r="I18"/>
  <c r="H18"/>
  <c r="G18"/>
  <c r="F18"/>
  <c r="E18"/>
  <c r="N19" i="2"/>
  <c r="M19"/>
  <c r="L19"/>
  <c r="K19"/>
  <c r="J19"/>
  <c r="I19"/>
  <c r="H19"/>
  <c r="G19"/>
  <c r="F19"/>
  <c r="E19"/>
  <c r="D18" i="3"/>
  <c r="D19" i="2"/>
  <c r="D19" i="1"/>
  <c r="D20" s="1"/>
  <c r="H20" i="7"/>
  <c r="I20"/>
  <c r="J20"/>
  <c r="K20"/>
  <c r="L20"/>
  <c r="M20"/>
  <c r="N20"/>
  <c r="N19" i="1"/>
  <c r="M19"/>
  <c r="L19"/>
  <c r="K19"/>
  <c r="J19"/>
  <c r="I19"/>
  <c r="H19"/>
  <c r="G19"/>
  <c r="F19"/>
  <c r="E19"/>
  <c r="E20" i="7" l="1"/>
  <c r="E8" i="11"/>
  <c r="D8"/>
  <c r="C8"/>
  <c r="B8"/>
  <c r="N20" i="4"/>
  <c r="M20"/>
  <c r="L20"/>
  <c r="K20"/>
  <c r="J20"/>
  <c r="I20"/>
  <c r="H20"/>
  <c r="N19" i="10"/>
  <c r="M19"/>
  <c r="L19"/>
  <c r="K19"/>
  <c r="J19"/>
  <c r="I19"/>
  <c r="H19"/>
  <c r="N10"/>
  <c r="M10"/>
  <c r="L10"/>
  <c r="K10"/>
  <c r="J10"/>
  <c r="I10"/>
  <c r="H10"/>
  <c r="G10"/>
  <c r="G19" s="1"/>
  <c r="F10"/>
  <c r="F19" s="1"/>
  <c r="E10"/>
  <c r="E19" s="1"/>
  <c r="D10"/>
  <c r="D19" s="1"/>
  <c r="N19" i="9"/>
  <c r="M19"/>
  <c r="L19"/>
  <c r="K19"/>
  <c r="J19"/>
  <c r="I19"/>
  <c r="H19"/>
  <c r="N9"/>
  <c r="M9"/>
  <c r="L9"/>
  <c r="K9"/>
  <c r="J9"/>
  <c r="I9"/>
  <c r="H9"/>
  <c r="G9"/>
  <c r="G19" s="1"/>
  <c r="F9"/>
  <c r="F19" s="1"/>
  <c r="E9"/>
  <c r="E19" s="1"/>
  <c r="D9"/>
  <c r="D19" s="1"/>
  <c r="N21" i="8"/>
  <c r="M21"/>
  <c r="L21"/>
  <c r="K21"/>
  <c r="J21"/>
  <c r="H21"/>
  <c r="E21"/>
  <c r="N10"/>
  <c r="M10"/>
  <c r="L10"/>
  <c r="K10"/>
  <c r="J10"/>
  <c r="I10"/>
  <c r="I21" s="1"/>
  <c r="H10"/>
  <c r="G10"/>
  <c r="G21" s="1"/>
  <c r="F10"/>
  <c r="E10"/>
  <c r="D10"/>
  <c r="D21" s="1"/>
  <c r="N10" i="7"/>
  <c r="M10"/>
  <c r="L10"/>
  <c r="K10"/>
  <c r="J10"/>
  <c r="I10"/>
  <c r="H10"/>
  <c r="G10"/>
  <c r="G20" s="1"/>
  <c r="F10"/>
  <c r="F20" s="1"/>
  <c r="E10"/>
  <c r="C6" i="11" s="1"/>
  <c r="D10" i="7"/>
  <c r="B6" i="11" s="1"/>
  <c r="N19" i="6"/>
  <c r="M19"/>
  <c r="K19"/>
  <c r="J19"/>
  <c r="I19"/>
  <c r="H19"/>
  <c r="F19"/>
  <c r="D19"/>
  <c r="N10"/>
  <c r="M10"/>
  <c r="L10"/>
  <c r="L19" s="1"/>
  <c r="K10"/>
  <c r="J10"/>
  <c r="I10"/>
  <c r="H10"/>
  <c r="G10"/>
  <c r="G19" s="1"/>
  <c r="F10"/>
  <c r="E10"/>
  <c r="E19" s="1"/>
  <c r="D10"/>
  <c r="N20" i="5"/>
  <c r="M20"/>
  <c r="K20"/>
  <c r="J20"/>
  <c r="H20"/>
  <c r="F20"/>
  <c r="E20"/>
  <c r="D20"/>
  <c r="N10"/>
  <c r="M10"/>
  <c r="L10"/>
  <c r="L20" s="1"/>
  <c r="K10"/>
  <c r="J10"/>
  <c r="I10"/>
  <c r="I20" s="1"/>
  <c r="H10"/>
  <c r="G10"/>
  <c r="G20" s="1"/>
  <c r="F10"/>
  <c r="E10"/>
  <c r="D10"/>
  <c r="N9" i="4"/>
  <c r="M9"/>
  <c r="L9"/>
  <c r="K9"/>
  <c r="J9"/>
  <c r="I9"/>
  <c r="H9"/>
  <c r="G9"/>
  <c r="G20" s="1"/>
  <c r="F9"/>
  <c r="F20" s="1"/>
  <c r="E9"/>
  <c r="E20" s="1"/>
  <c r="D9"/>
  <c r="D20" s="1"/>
  <c r="D20" i="7" l="1"/>
  <c r="F21" i="8"/>
  <c r="N19" i="3"/>
  <c r="M19"/>
  <c r="L19"/>
  <c r="K19"/>
  <c r="J19"/>
  <c r="I19"/>
  <c r="H19"/>
  <c r="F19"/>
  <c r="D19"/>
  <c r="N10"/>
  <c r="M10"/>
  <c r="L10"/>
  <c r="K10"/>
  <c r="J10"/>
  <c r="I10"/>
  <c r="H10"/>
  <c r="G10"/>
  <c r="F10"/>
  <c r="E10"/>
  <c r="D10"/>
  <c r="N20" i="2"/>
  <c r="M20"/>
  <c r="L20"/>
  <c r="K20"/>
  <c r="J20"/>
  <c r="H20"/>
  <c r="F20"/>
  <c r="E20"/>
  <c r="D20"/>
  <c r="B10" i="11" s="1"/>
  <c r="N10" i="2"/>
  <c r="M10"/>
  <c r="L10"/>
  <c r="K10"/>
  <c r="J10"/>
  <c r="I10"/>
  <c r="I20" s="1"/>
  <c r="H10"/>
  <c r="G10"/>
  <c r="G20" s="1"/>
  <c r="F10"/>
  <c r="E10"/>
  <c r="D10"/>
  <c r="N20" i="1"/>
  <c r="M20"/>
  <c r="L20"/>
  <c r="K20"/>
  <c r="J20"/>
  <c r="I20"/>
  <c r="H20"/>
  <c r="G20"/>
  <c r="E20"/>
  <c r="N10"/>
  <c r="M10"/>
  <c r="L10"/>
  <c r="K10"/>
  <c r="J10"/>
  <c r="I10"/>
  <c r="H10"/>
  <c r="G10"/>
  <c r="F10"/>
  <c r="D6" i="11" s="1"/>
  <c r="E10" i="1"/>
  <c r="D10"/>
  <c r="B18" i="11" l="1"/>
  <c r="B19" s="1"/>
  <c r="D18"/>
  <c r="D19" s="1"/>
  <c r="E6"/>
  <c r="E10" s="1"/>
  <c r="G19" i="3"/>
  <c r="E9" i="11"/>
  <c r="D9"/>
  <c r="C18"/>
  <c r="C19" s="1"/>
  <c r="B9"/>
  <c r="F20" i="1"/>
  <c r="E19" i="3"/>
  <c r="C10" i="11" s="1"/>
  <c r="B11"/>
  <c r="C7"/>
  <c r="B7"/>
  <c r="D7"/>
  <c r="E19" l="1"/>
  <c r="E7"/>
  <c r="E11" s="1"/>
  <c r="F7" s="1"/>
  <c r="D11"/>
  <c r="D10"/>
  <c r="C9"/>
  <c r="C11" s="1"/>
  <c r="F9" l="1"/>
  <c r="D15"/>
  <c r="B15"/>
  <c r="C15"/>
</calcChain>
</file>

<file path=xl/sharedStrings.xml><?xml version="1.0" encoding="utf-8"?>
<sst xmlns="http://schemas.openxmlformats.org/spreadsheetml/2006/main" count="410" uniqueCount="142">
  <si>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</si>
  <si>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</si>
  <si>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</si>
  <si>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</si>
  <si>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</si>
  <si>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</si>
  <si>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</si>
  <si>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</si>
  <si>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</si>
  <si>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</si>
  <si>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</si>
  <si>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</si>
  <si>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</si>
  <si>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</si>
  <si>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</si>
  <si>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</si>
  <si>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</si>
  <si>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</si>
  <si>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</si>
  <si>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</si>
  <si>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Щи со св капустой с курицей</t>
  </si>
  <si>
    <t>Макаронные отварные с маслом слив</t>
  </si>
  <si>
    <t>Колбаса отварная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</si>
  <si>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</si>
  <si>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</si>
  <si>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</si>
  <si>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</si>
  <si>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</si>
  <si>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</si>
  <si>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</si>
  <si>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</si>
  <si>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</si>
  <si>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</si>
  <si>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</si>
  <si>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</si>
  <si>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</si>
  <si>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</si>
  <si>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</si>
  <si>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</si>
  <si>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</si>
  <si>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</si>
  <si>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</si>
  <si>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</si>
  <si>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</si>
  <si>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</si>
  <si>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</si>
  <si>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</si>
  <si>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</si>
  <si>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</si>
  <si>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</si>
  <si>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</si>
  <si>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</si>
  <si>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</si>
  <si>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</si>
  <si>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Солянка с колбасой со смет</t>
  </si>
  <si>
    <t>Бутерброд с маслом сливочным</t>
  </si>
  <si>
    <t>Пряник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</si>
  <si>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</si>
  <si>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</si>
  <si>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</si>
  <si>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</si>
  <si>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</si>
  <si>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</si>
  <si>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</si>
  <si>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Сосиска отварная</t>
  </si>
  <si>
    <t>Суп молочный рисовый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</si>
  <si>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</si>
  <si>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</si>
  <si>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</si>
  <si>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</si>
  <si>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</si>
  <si>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</si>
  <si>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</si>
  <si>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</si>
  <si>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</si>
  <si>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</si>
  <si>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theme="1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</si>
  <si>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</si>
  <si>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</si>
  <si>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</si>
  <si>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</si>
  <si>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</si>
  <si>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</si>
  <si>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</si>
  <si>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</si>
  <si>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</si>
  <si>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</si>
  <si>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>возраст 7-10 лет</t>
  </si>
  <si>
    <t xml:space="preserve">Подсчет пищевой и энергетической ценности  питания детей с 7 до 10 лет вкл. за 10 дней 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</si>
  <si>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</si>
  <si>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</si>
  <si>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</si>
  <si>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</si>
  <si>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</si>
  <si>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</si>
  <si>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</si>
  <si>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</si>
  <si>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</si>
  <si>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</si>
  <si>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</si>
  <si>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</si>
  <si>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</si>
  <si>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</si>
  <si>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</si>
  <si>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</si>
  <si>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</si>
  <si>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</si>
  <si>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</si>
  <si>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</si>
  <si>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</si>
  <si>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</si>
  <si>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</si>
  <si>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</si>
  <si>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</si>
  <si>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</si>
  <si>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норма 60 % (2-х разовое питание)</t>
  </si>
  <si>
    <t>200/10</t>
  </si>
  <si>
    <t>ТРЕТИЙ ДЕНЬ</t>
  </si>
  <si>
    <t>ВТОРОЙ ДЕНЬ</t>
  </si>
  <si>
    <t>ТТК</t>
  </si>
  <si>
    <t>200/5</t>
  </si>
  <si>
    <t>Жаркое по-домашнему с мясом говяж</t>
  </si>
  <si>
    <t>200/45</t>
  </si>
  <si>
    <t>Бутерброд с сыром и маслом сливочным</t>
  </si>
  <si>
    <t>Хлеб ржано-пшеничный</t>
  </si>
  <si>
    <t>Салат из св огурцов с раст.масл</t>
  </si>
  <si>
    <t>"30/10/15"</t>
  </si>
  <si>
    <t>"30/10/20"</t>
  </si>
  <si>
    <t>180/10</t>
  </si>
  <si>
    <t>Каша гречневая с/м</t>
  </si>
  <si>
    <t>Чай с сахаром с молоком</t>
  </si>
  <si>
    <t>80/25</t>
  </si>
  <si>
    <t>200/20/10</t>
  </si>
  <si>
    <r>
      <t xml:space="preserve">Сборник рецептур блюд и кулинарных изделий для предприятий общественного питания при общеобразовательных школах/ под. Ред. Лапшиной В.Т. 2014. </t>
    </r>
    <r>
      <rPr>
        <b/>
        <sz val="12"/>
        <color rgb="FFFF0000"/>
        <rFont val="Times New Roman"/>
        <family val="1"/>
        <charset val="204"/>
      </rPr>
      <t>(укажите СБОРНИК!)</t>
    </r>
  </si>
  <si>
    <r>
      <rPr>
        <b/>
        <sz val="10"/>
        <rFont val="Times New Roman"/>
        <family val="1"/>
        <charset val="204"/>
      </rPr>
      <t>СОГЛАСОВАНО:</t>
    </r>
    <r>
      <rPr>
        <sz val="10"/>
        <rFont val="Times New Roman"/>
        <family val="1"/>
        <charset val="204"/>
      </rPr>
      <t xml:space="preserve"> Начальник (заместитель начальника) ТО РОСПОТРЕБНАДЗОРА по Иркутской области в Эхирит-Булагатском, Баяндаевском, Осинском, Боханском, Усть-Удинском, Качугском, Жигаловском и Ольхонском районах </t>
    </r>
  </si>
  <si>
    <r>
      <rPr>
        <b/>
        <sz val="10"/>
        <rFont val="Times New Roman"/>
        <family val="1"/>
        <charset val="204"/>
      </rPr>
      <t>УТВЕРЖДАЮ:</t>
    </r>
    <r>
      <rPr>
        <sz val="10"/>
        <rFont val="Times New Roman"/>
        <family val="1"/>
        <charset val="204"/>
      </rPr>
      <t xml:space="preserve"> Начальник управления образования администрации МО "Жигаловский район"</t>
    </r>
  </si>
  <si>
    <t>"___" ________ 20___ г.</t>
  </si>
  <si>
    <t>"___" ___________ 20___ г.</t>
  </si>
  <si>
    <t xml:space="preserve">                                                 ФИО, подпись                                                                                                                                ФИО, подпись</t>
  </si>
  <si>
    <t xml:space="preserve">ПРИМЕРНОЕ 10-ДНЕВНОЕ ЦИКЛИЧНОЕ МЕНЮ                                       на осенне-зимний период 2020-2021 гг. для питания детей в муниципальных общеобразовательных учреждениях Жигаловского района возраст с 7 до 10 лет включительно с определением пищевой и энергетической ценности  </t>
  </si>
  <si>
    <t>Сборник рецептур блюд и кулинарных изделий для предприятий общественного питания при общеобразовательных школах (под редакцией В.Т Лапшиной. 2014 г.)</t>
  </si>
  <si>
    <t>п. Жигалово, 2020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</si>
</sst>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0" xfId="0" applyFont="1"/>
    <xf numFmtId="0" fontId="12" fillId="0" borderId="31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/>
    <xf numFmtId="0" fontId="14" fillId="0" borderId="35" xfId="0" applyFont="1" applyBorder="1" applyAlignment="1">
      <alignment wrapText="1"/>
    </xf>
    <xf numFmtId="2" fontId="14" fillId="0" borderId="36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15" fillId="0" borderId="0" xfId="0" applyFont="1"/>
    <xf numFmtId="1" fontId="14" fillId="0" borderId="37" xfId="0" applyNumberFormat="1" applyFont="1" applyFill="1" applyBorder="1" applyAlignment="1">
      <alignment horizontal="center"/>
    </xf>
    <xf numFmtId="0" fontId="16" fillId="0" borderId="35" xfId="0" applyFont="1" applyBorder="1" applyAlignment="1">
      <alignment wrapText="1"/>
    </xf>
    <xf numFmtId="9" fontId="14" fillId="0" borderId="37" xfId="0" applyNumberFormat="1" applyFont="1" applyBorder="1" applyAlignment="1">
      <alignment horizontal="center"/>
    </xf>
    <xf numFmtId="2" fontId="0" fillId="0" borderId="0" xfId="0" applyNumberFormat="1"/>
    <xf numFmtId="0" fontId="16" fillId="2" borderId="35" xfId="0" applyFont="1" applyFill="1" applyBorder="1" applyAlignment="1">
      <alignment wrapText="1"/>
    </xf>
    <xf numFmtId="164" fontId="14" fillId="2" borderId="36" xfId="0" applyNumberFormat="1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 wrapText="1"/>
    </xf>
    <xf numFmtId="164" fontId="0" fillId="3" borderId="39" xfId="0" applyNumberFormat="1" applyFill="1" applyBorder="1" applyAlignment="1">
      <alignment horizontal="center"/>
    </xf>
    <xf numFmtId="0" fontId="16" fillId="4" borderId="25" xfId="0" applyFont="1" applyFill="1" applyBorder="1" applyAlignment="1">
      <alignment wrapText="1"/>
    </xf>
    <xf numFmtId="0" fontId="12" fillId="4" borderId="40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wrapText="1"/>
    </xf>
    <xf numFmtId="2" fontId="12" fillId="3" borderId="25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left" wrapText="1"/>
    </xf>
    <xf numFmtId="164" fontId="11" fillId="2" borderId="25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4" fillId="4" borderId="0" xfId="0" applyFont="1" applyFill="1" applyBorder="1" applyAlignment="1">
      <alignment horizontal="left" wrapText="1"/>
    </xf>
    <xf numFmtId="164" fontId="11" fillId="4" borderId="2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33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2" fontId="13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4" fillId="2" borderId="33" xfId="0" applyFont="1" applyFill="1" applyBorder="1" applyAlignment="1">
      <alignment wrapText="1"/>
    </xf>
    <xf numFmtId="164" fontId="11" fillId="2" borderId="33" xfId="0" applyNumberFormat="1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0" fontId="14" fillId="4" borderId="33" xfId="0" applyFont="1" applyFill="1" applyBorder="1" applyAlignment="1">
      <alignment wrapText="1"/>
    </xf>
    <xf numFmtId="0" fontId="0" fillId="4" borderId="33" xfId="0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right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0" fillId="0" borderId="37" xfId="0" applyBorder="1" applyAlignment="1"/>
    <xf numFmtId="0" fontId="0" fillId="0" borderId="0" xfId="0" applyBorder="1" applyAlignment="1"/>
    <xf numFmtId="0" fontId="0" fillId="0" borderId="51" xfId="0" applyBorder="1" applyAlignment="1"/>
    <xf numFmtId="0" fontId="21" fillId="0" borderId="41" xfId="0" applyFont="1" applyBorder="1" applyAlignment="1">
      <alignment horizontal="center" vertical="justify"/>
    </xf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22" fillId="0" borderId="41" xfId="0" applyFont="1" applyBorder="1" applyAlignment="1">
      <alignment horizontal="justify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1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13" fillId="0" borderId="33" xfId="0" applyFont="1" applyBorder="1" applyAlignment="1">
      <alignment horizontal="justify" vertical="justify"/>
    </xf>
    <xf numFmtId="0" fontId="13" fillId="0" borderId="33" xfId="0" applyFont="1" applyBorder="1" applyAlignment="1"/>
    <xf numFmtId="0" fontId="13" fillId="0" borderId="41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0" fillId="0" borderId="50" xfId="0" applyBorder="1" applyAlignment="1"/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>
      <selection sqref="A1:XFD1048576"/>
    </sheetView>
  </sheetViews>
  <sheetFormatPr defaultRowHeight="15"/>
  <sheetData>
    <row r="1" spans="1:12">
      <c r="A1" s="121" t="s">
        <v>134</v>
      </c>
      <c r="B1" s="121"/>
      <c r="C1" s="121"/>
      <c r="D1" s="121"/>
      <c r="E1" s="121"/>
      <c r="F1" s="121"/>
      <c r="G1" s="122"/>
      <c r="H1" s="123" t="s">
        <v>135</v>
      </c>
      <c r="I1" s="124"/>
      <c r="J1" s="124"/>
      <c r="K1" s="124"/>
      <c r="L1" s="125"/>
    </row>
    <row r="2" spans="1:12">
      <c r="A2" s="121"/>
      <c r="B2" s="121"/>
      <c r="C2" s="121"/>
      <c r="D2" s="121"/>
      <c r="E2" s="121"/>
      <c r="F2" s="121"/>
      <c r="G2" s="122"/>
      <c r="H2" s="126"/>
      <c r="I2" s="127"/>
      <c r="J2" s="127"/>
      <c r="K2" s="127"/>
      <c r="L2" s="128"/>
    </row>
    <row r="3" spans="1:12">
      <c r="A3" s="121" t="s">
        <v>136</v>
      </c>
      <c r="B3" s="121"/>
      <c r="C3" s="121"/>
      <c r="D3" s="121"/>
      <c r="E3" s="121"/>
      <c r="F3" s="121"/>
      <c r="G3" s="122"/>
      <c r="H3" s="129" t="s">
        <v>137</v>
      </c>
      <c r="I3" s="130"/>
      <c r="J3" s="130"/>
      <c r="K3" s="130"/>
      <c r="L3" s="131"/>
    </row>
    <row r="4" spans="1:12">
      <c r="A4" s="132" t="s">
        <v>138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1:12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12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>
      <c r="A15" s="108" t="s">
        <v>139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2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</row>
    <row r="17" spans="1:12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</row>
    <row r="18" spans="1:12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1:1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1:1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2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>
      <c r="A25" s="114" t="s">
        <v>140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1:12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1:12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</row>
    <row r="28" spans="1:12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</row>
    <row r="29" spans="1:12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2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9"/>
    </row>
    <row r="31" spans="1:1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</row>
    <row r="32" spans="1:12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</row>
    <row r="33" spans="1:12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1:12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1:12">
      <c r="A35" s="120" t="s">
        <v>141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2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2" ht="5.2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2" hidden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hidden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idden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7"/>
    </row>
    <row r="42" spans="1:12" hidden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/>
    </row>
    <row r="43" spans="1:12" hidden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/>
    </row>
    <row r="44" spans="1:12" hidden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</row>
    <row r="45" spans="1:12" hidden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</row>
    <row r="46" spans="1:12" hidden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idden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</row>
    <row r="48" spans="1:12" hidden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7"/>
    </row>
    <row r="49" spans="1:12" hidden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7"/>
    </row>
    <row r="50" spans="1:12" hidden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7"/>
    </row>
    <row r="51" spans="1:12" hidden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7"/>
    </row>
    <row r="52" spans="1:12" hidden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3"/>
    </row>
  </sheetData>
  <mergeCells count="10">
    <mergeCell ref="A5:L14"/>
    <mergeCell ref="A15:L24"/>
    <mergeCell ref="A25:L34"/>
    <mergeCell ref="A35:L52"/>
    <mergeCell ref="A1:F2"/>
    <mergeCell ref="G1:G3"/>
    <mergeCell ref="H1:L2"/>
    <mergeCell ref="A3:F3"/>
    <mergeCell ref="H3:L3"/>
    <mergeCell ref="A4:L4"/>
  </mergeCells>
  <pageMargins left="0.11811023622047245" right="0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F8" sqref="F8"/>
    </sheetView>
  </sheetViews>
  <sheetFormatPr defaultRowHeight="15"/>
  <cols>
    <col min="2" max="2" width="32.42578125" customWidth="1"/>
    <col min="3" max="3" width="13.42578125" customWidth="1"/>
    <col min="5" max="5" width="9.42578125" customWidth="1"/>
    <col min="6" max="6" width="12.140625" customWidth="1"/>
    <col min="7" max="7" width="18.42578125" customWidth="1"/>
  </cols>
  <sheetData>
    <row r="1" spans="1:14">
      <c r="B1" s="36" t="s">
        <v>87</v>
      </c>
    </row>
    <row r="2" spans="1:14" ht="15.75" thickBot="1">
      <c r="B2" s="36" t="s">
        <v>79</v>
      </c>
    </row>
    <row r="3" spans="1:14" ht="30.75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8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>
      <c r="A6" s="42">
        <v>52</v>
      </c>
      <c r="B6" s="27" t="s">
        <v>65</v>
      </c>
      <c r="C6" s="27">
        <v>200</v>
      </c>
      <c r="D6" s="27">
        <v>6.2</v>
      </c>
      <c r="E6" s="27">
        <v>4.9000000000000004</v>
      </c>
      <c r="F6" s="27">
        <v>17.18</v>
      </c>
      <c r="G6" s="28">
        <v>225.68</v>
      </c>
      <c r="H6" s="28">
        <v>0.37</v>
      </c>
      <c r="I6" s="28">
        <v>72.5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>
      <c r="A7" s="9">
        <v>377</v>
      </c>
      <c r="B7" s="6" t="s">
        <v>123</v>
      </c>
      <c r="C7" s="21" t="s">
        <v>127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>
      <c r="A9" s="9"/>
      <c r="B9" s="12" t="s">
        <v>18</v>
      </c>
      <c r="C9" s="2"/>
      <c r="D9" s="2">
        <f>D6+D7+D8</f>
        <v>15.069999999999999</v>
      </c>
      <c r="E9" s="2">
        <f t="shared" ref="E9:N9" si="0">E6+E7+E8</f>
        <v>17.240000000000002</v>
      </c>
      <c r="F9" s="2">
        <f t="shared" si="0"/>
        <v>57.169999999999995</v>
      </c>
      <c r="G9" s="2">
        <f t="shared" si="0"/>
        <v>519.83000000000004</v>
      </c>
      <c r="H9" s="2">
        <f t="shared" si="0"/>
        <v>0.5</v>
      </c>
      <c r="I9" s="2">
        <f t="shared" si="0"/>
        <v>73.099999999999994</v>
      </c>
      <c r="J9" s="2">
        <f t="shared" si="0"/>
        <v>0.84</v>
      </c>
      <c r="K9" s="2">
        <f t="shared" si="0"/>
        <v>112.46000000000001</v>
      </c>
      <c r="L9" s="2">
        <f t="shared" si="0"/>
        <v>494.76</v>
      </c>
      <c r="M9" s="2">
        <f t="shared" si="0"/>
        <v>249.73000000000002</v>
      </c>
      <c r="N9" s="2">
        <f t="shared" si="0"/>
        <v>2.62</v>
      </c>
    </row>
    <row r="10" spans="1:14" ht="16.5" thickBot="1">
      <c r="A10" s="9"/>
      <c r="B10" s="14" t="s">
        <v>19</v>
      </c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6"/>
    </row>
    <row r="11" spans="1:14" ht="15.75" customHeight="1" thickBot="1">
      <c r="A11" s="9">
        <v>19</v>
      </c>
      <c r="B11" s="6" t="s">
        <v>125</v>
      </c>
      <c r="C11" s="6">
        <v>60</v>
      </c>
      <c r="D11" s="6">
        <v>1.2</v>
      </c>
      <c r="E11" s="6">
        <v>4.2</v>
      </c>
      <c r="F11" s="6">
        <v>6</v>
      </c>
      <c r="G11" s="4">
        <v>88.3</v>
      </c>
      <c r="H11" s="4">
        <v>0.01</v>
      </c>
      <c r="I11" s="4">
        <v>5.0999999999999996</v>
      </c>
      <c r="J11" s="4">
        <v>0</v>
      </c>
      <c r="K11" s="4">
        <v>3.89</v>
      </c>
      <c r="L11" s="4">
        <v>16.2</v>
      </c>
      <c r="M11" s="4">
        <v>18.899999999999999</v>
      </c>
      <c r="N11" s="6">
        <v>0.45</v>
      </c>
    </row>
    <row r="12" spans="1:14" ht="32.25" customHeight="1" thickBot="1">
      <c r="A12" s="9">
        <v>72</v>
      </c>
      <c r="B12" s="20" t="s">
        <v>66</v>
      </c>
      <c r="C12" s="23">
        <v>250</v>
      </c>
      <c r="D12" s="6">
        <v>6.22</v>
      </c>
      <c r="E12" s="6">
        <v>8.2100000000000009</v>
      </c>
      <c r="F12" s="6">
        <v>18.39</v>
      </c>
      <c r="G12" s="4">
        <v>172</v>
      </c>
      <c r="H12" s="4">
        <v>0.2</v>
      </c>
      <c r="I12" s="4">
        <v>21.5</v>
      </c>
      <c r="J12" s="4">
        <v>0.03</v>
      </c>
      <c r="K12" s="4">
        <v>28.2</v>
      </c>
      <c r="L12" s="4">
        <v>18.5</v>
      </c>
      <c r="M12" s="4">
        <v>62</v>
      </c>
      <c r="N12" s="6">
        <v>1.1000000000000001</v>
      </c>
    </row>
    <row r="13" spans="1:14" ht="32.25" thickBot="1">
      <c r="A13" s="9">
        <v>302</v>
      </c>
      <c r="B13" s="6" t="s">
        <v>34</v>
      </c>
      <c r="C13" s="6" t="s">
        <v>128</v>
      </c>
      <c r="D13" s="6">
        <v>10.8</v>
      </c>
      <c r="E13" s="6">
        <v>12.2</v>
      </c>
      <c r="F13" s="6">
        <v>49.2</v>
      </c>
      <c r="G13" s="4">
        <v>207.7</v>
      </c>
      <c r="H13" s="4">
        <v>0.01</v>
      </c>
      <c r="I13" s="4">
        <v>0.61</v>
      </c>
      <c r="J13" s="4">
        <v>0.02</v>
      </c>
      <c r="K13" s="4">
        <v>80.900000000000006</v>
      </c>
      <c r="L13" s="4">
        <v>80</v>
      </c>
      <c r="M13" s="4">
        <v>154</v>
      </c>
      <c r="N13" s="6">
        <v>2.4</v>
      </c>
    </row>
    <row r="14" spans="1:14" ht="16.5" thickBot="1">
      <c r="A14" s="9"/>
      <c r="B14" s="6" t="s">
        <v>67</v>
      </c>
      <c r="C14" s="6">
        <v>80</v>
      </c>
      <c r="D14" s="6">
        <v>6.21</v>
      </c>
      <c r="E14" s="6">
        <v>8.2100000000000009</v>
      </c>
      <c r="F14" s="6">
        <v>6.74</v>
      </c>
      <c r="G14" s="4">
        <v>173.43</v>
      </c>
      <c r="H14" s="4">
        <v>0.05</v>
      </c>
      <c r="I14" s="4">
        <v>2.5</v>
      </c>
      <c r="J14" s="4">
        <v>0.01</v>
      </c>
      <c r="K14" s="4">
        <v>14.6</v>
      </c>
      <c r="L14" s="4">
        <v>21.8</v>
      </c>
      <c r="M14" s="4">
        <v>100</v>
      </c>
      <c r="N14" s="6">
        <v>1.5</v>
      </c>
    </row>
    <row r="15" spans="1:14" ht="16.5" thickBot="1">
      <c r="A15" s="9">
        <v>283</v>
      </c>
      <c r="B15" s="6" t="s">
        <v>39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4">
        <v>0</v>
      </c>
      <c r="I15" s="4">
        <v>0.5</v>
      </c>
      <c r="J15" s="4">
        <v>0</v>
      </c>
      <c r="K15" s="4">
        <v>0</v>
      </c>
      <c r="L15" s="4">
        <v>16.8</v>
      </c>
      <c r="M15" s="4">
        <v>0</v>
      </c>
      <c r="N15" s="6">
        <v>0.66</v>
      </c>
    </row>
    <row r="16" spans="1:14" ht="16.5" thickBot="1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4">
        <v>0.2</v>
      </c>
      <c r="I16" s="4">
        <v>0</v>
      </c>
      <c r="J16" s="4">
        <v>0</v>
      </c>
      <c r="K16" s="4">
        <v>45.53</v>
      </c>
      <c r="L16" s="4">
        <v>34.659999999999997</v>
      </c>
      <c r="M16" s="4">
        <v>113.3</v>
      </c>
      <c r="N16" s="6">
        <v>2.13</v>
      </c>
    </row>
    <row r="17" spans="1:14" ht="16.5" thickBot="1">
      <c r="A17" s="9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9"/>
      <c r="B18" s="12" t="s">
        <v>18</v>
      </c>
      <c r="C18" s="14"/>
      <c r="D18" s="2">
        <f>D11+D12+D13+D14+D15+D16+D17</f>
        <v>36.519999999999996</v>
      </c>
      <c r="E18" s="2">
        <f t="shared" ref="E18:N18" si="1">E11+E12+E13+E14+E15+E16+E17</f>
        <v>35.42</v>
      </c>
      <c r="F18" s="2">
        <f t="shared" si="1"/>
        <v>145.55000000000001</v>
      </c>
      <c r="G18" s="2">
        <f t="shared" si="1"/>
        <v>929.93000000000006</v>
      </c>
      <c r="H18" s="2">
        <f t="shared" si="1"/>
        <v>0.67</v>
      </c>
      <c r="I18" s="2">
        <f t="shared" si="1"/>
        <v>30.21</v>
      </c>
      <c r="J18" s="2">
        <f t="shared" si="1"/>
        <v>6.0000000000000005E-2</v>
      </c>
      <c r="K18" s="2">
        <f t="shared" si="1"/>
        <v>214.42000000000002</v>
      </c>
      <c r="L18" s="2">
        <f t="shared" si="1"/>
        <v>224.66000000000003</v>
      </c>
      <c r="M18" s="2">
        <f t="shared" si="1"/>
        <v>612.29999999999995</v>
      </c>
      <c r="N18" s="2">
        <f t="shared" si="1"/>
        <v>10.27</v>
      </c>
    </row>
    <row r="19" spans="1:14" ht="16.5" thickBot="1">
      <c r="A19" s="9"/>
      <c r="B19" s="17" t="s">
        <v>24</v>
      </c>
      <c r="C19" s="14"/>
      <c r="D19" s="2">
        <f>D9+D18</f>
        <v>51.589999999999996</v>
      </c>
      <c r="E19" s="2">
        <f t="shared" ref="E19:N19" si="2">E9+E18</f>
        <v>52.660000000000004</v>
      </c>
      <c r="F19" s="2">
        <f t="shared" si="2"/>
        <v>202.72</v>
      </c>
      <c r="G19" s="2">
        <f t="shared" si="2"/>
        <v>1449.7600000000002</v>
      </c>
      <c r="H19" s="2">
        <f t="shared" si="2"/>
        <v>1.17</v>
      </c>
      <c r="I19" s="2">
        <f t="shared" si="2"/>
        <v>103.31</v>
      </c>
      <c r="J19" s="2">
        <f t="shared" si="2"/>
        <v>0.9</v>
      </c>
      <c r="K19" s="2">
        <f t="shared" si="2"/>
        <v>326.88</v>
      </c>
      <c r="L19" s="2">
        <f t="shared" si="2"/>
        <v>719.42000000000007</v>
      </c>
      <c r="M19" s="2">
        <f t="shared" si="2"/>
        <v>862.03</v>
      </c>
      <c r="N19" s="2">
        <f t="shared" si="2"/>
        <v>12.89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I16" sqref="I16"/>
    </sheetView>
  </sheetViews>
  <sheetFormatPr defaultRowHeight="15"/>
  <cols>
    <col min="2" max="2" width="33.42578125" customWidth="1"/>
    <col min="3" max="3" width="13.5703125" customWidth="1"/>
    <col min="6" max="6" width="12.85546875" customWidth="1"/>
    <col min="7" max="7" width="17.7109375" customWidth="1"/>
  </cols>
  <sheetData>
    <row r="1" spans="1:14">
      <c r="B1" s="36" t="s">
        <v>87</v>
      </c>
    </row>
    <row r="2" spans="1:14" ht="15.75" thickBot="1">
      <c r="B2" s="36" t="s">
        <v>78</v>
      </c>
    </row>
    <row r="3" spans="1:14" ht="26.25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8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24" customHeight="1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/>
      <c r="B6" s="27" t="s">
        <v>68</v>
      </c>
      <c r="C6" s="27">
        <v>200</v>
      </c>
      <c r="D6" s="27">
        <v>3.4</v>
      </c>
      <c r="E6" s="27">
        <v>11.2</v>
      </c>
      <c r="F6" s="27">
        <v>21.86</v>
      </c>
      <c r="G6" s="28">
        <v>281.7</v>
      </c>
      <c r="H6" s="49">
        <v>0.22</v>
      </c>
      <c r="I6" s="49">
        <v>0.61</v>
      </c>
      <c r="J6" s="49">
        <v>0.02</v>
      </c>
      <c r="K6" s="49">
        <v>2.08</v>
      </c>
      <c r="L6" s="49">
        <v>283.39999999999998</v>
      </c>
      <c r="M6" s="49">
        <v>3.9</v>
      </c>
      <c r="N6" s="49">
        <v>0.4</v>
      </c>
    </row>
    <row r="7" spans="1:14" ht="16.5" thickBot="1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51">
        <v>0.1</v>
      </c>
      <c r="I7" s="51">
        <v>0</v>
      </c>
      <c r="J7" s="51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>
      <c r="A8" s="9"/>
      <c r="B8" s="6" t="s">
        <v>69</v>
      </c>
      <c r="C8" s="6">
        <v>50</v>
      </c>
      <c r="D8" s="6">
        <v>3.98</v>
      </c>
      <c r="E8" s="6">
        <v>6.3</v>
      </c>
      <c r="F8" s="6">
        <v>13.16</v>
      </c>
      <c r="G8" s="4">
        <v>48</v>
      </c>
      <c r="H8" s="51">
        <v>0</v>
      </c>
      <c r="I8" s="51">
        <v>1.45</v>
      </c>
      <c r="J8" s="51">
        <v>0.03</v>
      </c>
      <c r="K8" s="51">
        <v>21</v>
      </c>
      <c r="L8" s="51">
        <v>186</v>
      </c>
      <c r="M8" s="51">
        <v>138</v>
      </c>
      <c r="N8" s="51">
        <v>0.15</v>
      </c>
    </row>
    <row r="9" spans="1:14" ht="32.25" thickBot="1">
      <c r="A9" s="9">
        <v>285</v>
      </c>
      <c r="B9" s="6" t="s">
        <v>26</v>
      </c>
      <c r="C9" s="6">
        <v>200</v>
      </c>
      <c r="D9" s="6">
        <v>2.4</v>
      </c>
      <c r="E9" s="6">
        <v>3.6</v>
      </c>
      <c r="F9" s="6">
        <v>27.9</v>
      </c>
      <c r="G9" s="4">
        <v>74.8</v>
      </c>
      <c r="H9" s="51">
        <v>0.02</v>
      </c>
      <c r="I9" s="51">
        <v>0.46</v>
      </c>
      <c r="J9" s="51">
        <v>0.02</v>
      </c>
      <c r="K9" s="51">
        <v>23.6</v>
      </c>
      <c r="L9" s="51">
        <v>143.6</v>
      </c>
      <c r="M9" s="51">
        <v>100</v>
      </c>
      <c r="N9" s="51">
        <v>0.76</v>
      </c>
    </row>
    <row r="10" spans="1:14" ht="16.5" thickBot="1">
      <c r="A10" s="9"/>
      <c r="B10" s="12" t="s">
        <v>18</v>
      </c>
      <c r="C10" s="6"/>
      <c r="D10" s="2">
        <f>D6+D7+D8+D9</f>
        <v>12.440000000000001</v>
      </c>
      <c r="E10" s="2">
        <f t="shared" ref="E10:N10" si="0">E6+E7+E8+E9</f>
        <v>21.55</v>
      </c>
      <c r="F10" s="2">
        <f t="shared" si="0"/>
        <v>86.78</v>
      </c>
      <c r="G10" s="2">
        <f t="shared" si="0"/>
        <v>457.5</v>
      </c>
      <c r="H10" s="2">
        <f t="shared" si="0"/>
        <v>0.34</v>
      </c>
      <c r="I10" s="2">
        <f t="shared" si="0"/>
        <v>2.52</v>
      </c>
      <c r="J10" s="2">
        <f t="shared" si="0"/>
        <v>7.0000000000000007E-2</v>
      </c>
      <c r="K10" s="2">
        <f t="shared" si="0"/>
        <v>69.44</v>
      </c>
      <c r="L10" s="2">
        <f t="shared" si="0"/>
        <v>630.88</v>
      </c>
      <c r="M10" s="2">
        <f t="shared" si="0"/>
        <v>298.56</v>
      </c>
      <c r="N10" s="2">
        <f t="shared" si="0"/>
        <v>2.37</v>
      </c>
    </row>
    <row r="11" spans="1:14" ht="16.5" thickBot="1">
      <c r="A11" s="9"/>
      <c r="B11" s="14" t="s">
        <v>61</v>
      </c>
      <c r="C11" s="6"/>
      <c r="D11" s="2"/>
      <c r="E11" s="2"/>
      <c r="F11" s="2"/>
      <c r="G11" s="1"/>
      <c r="H11" s="56"/>
      <c r="I11" s="56"/>
      <c r="J11" s="56"/>
      <c r="K11" s="56"/>
      <c r="L11" s="56"/>
      <c r="M11" s="56"/>
      <c r="N11" s="56"/>
    </row>
    <row r="12" spans="1:14" ht="16.5" thickBot="1">
      <c r="A12" s="9">
        <v>19</v>
      </c>
      <c r="B12" s="6" t="s">
        <v>70</v>
      </c>
      <c r="C12" s="6">
        <v>60</v>
      </c>
      <c r="D12" s="6">
        <v>1.8</v>
      </c>
      <c r="E12" s="6">
        <v>8.2100000000000009</v>
      </c>
      <c r="F12" s="6">
        <v>6.4</v>
      </c>
      <c r="G12" s="4">
        <v>126.4</v>
      </c>
      <c r="H12" s="51">
        <v>0.04</v>
      </c>
      <c r="I12" s="51">
        <v>15</v>
      </c>
      <c r="J12" s="51">
        <v>0</v>
      </c>
      <c r="K12" s="51">
        <v>12</v>
      </c>
      <c r="L12" s="51">
        <v>26.4</v>
      </c>
      <c r="M12" s="51">
        <v>156</v>
      </c>
      <c r="N12" s="51">
        <v>0.54</v>
      </c>
    </row>
    <row r="13" spans="1:14" ht="16.5" thickBot="1">
      <c r="A13" s="9">
        <v>67</v>
      </c>
      <c r="B13" s="6" t="s">
        <v>71</v>
      </c>
      <c r="C13" s="6">
        <v>250</v>
      </c>
      <c r="D13" s="6">
        <v>6.44</v>
      </c>
      <c r="E13" s="6">
        <v>7.47</v>
      </c>
      <c r="F13" s="6">
        <v>14.43</v>
      </c>
      <c r="G13" s="15">
        <v>221.64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1">
        <v>0.68</v>
      </c>
    </row>
    <row r="14" spans="1:14" ht="16.5" thickBot="1">
      <c r="A14" s="9"/>
      <c r="B14" s="6" t="s">
        <v>72</v>
      </c>
      <c r="C14" s="6">
        <v>200</v>
      </c>
      <c r="D14" s="6">
        <v>17.2</v>
      </c>
      <c r="E14" s="6">
        <v>8.4</v>
      </c>
      <c r="F14" s="6">
        <v>16.8</v>
      </c>
      <c r="G14" s="4">
        <v>212.4</v>
      </c>
      <c r="H14" s="51">
        <v>0.06</v>
      </c>
      <c r="I14" s="51">
        <v>4.5999999999999996</v>
      </c>
      <c r="J14" s="51">
        <v>0.2</v>
      </c>
      <c r="K14" s="51">
        <v>35.4</v>
      </c>
      <c r="L14" s="51">
        <v>146.19999999999999</v>
      </c>
      <c r="M14" s="51">
        <v>180.3</v>
      </c>
      <c r="N14" s="51">
        <v>0.28999999999999998</v>
      </c>
    </row>
    <row r="15" spans="1:14" ht="16.5" thickBot="1">
      <c r="A15" s="9">
        <v>294</v>
      </c>
      <c r="B15" s="6" t="s">
        <v>35</v>
      </c>
      <c r="C15" s="6">
        <v>200</v>
      </c>
      <c r="D15" s="6">
        <v>0.2</v>
      </c>
      <c r="E15" s="6">
        <v>0</v>
      </c>
      <c r="F15" s="6">
        <v>15</v>
      </c>
      <c r="G15" s="4">
        <v>76</v>
      </c>
      <c r="H15" s="51">
        <v>0</v>
      </c>
      <c r="I15" s="51">
        <v>41</v>
      </c>
      <c r="J15" s="51">
        <v>0</v>
      </c>
      <c r="K15" s="51">
        <v>0.03</v>
      </c>
      <c r="L15" s="51">
        <v>0.3</v>
      </c>
      <c r="M15" s="51">
        <v>0.06</v>
      </c>
      <c r="N15" s="51">
        <v>0.04</v>
      </c>
    </row>
    <row r="16" spans="1:14" ht="16.5" thickBot="1">
      <c r="A16" s="3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51">
        <v>0.2</v>
      </c>
      <c r="I16" s="51">
        <v>0</v>
      </c>
      <c r="J16" s="51">
        <v>0</v>
      </c>
      <c r="K16" s="51">
        <v>45.53</v>
      </c>
      <c r="L16" s="51">
        <v>34.659999999999997</v>
      </c>
      <c r="M16" s="51">
        <v>113.3</v>
      </c>
      <c r="N16" s="51">
        <v>2.13</v>
      </c>
    </row>
    <row r="17" spans="1:14" ht="16.5" thickBot="1">
      <c r="A17" s="3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3"/>
      <c r="B18" s="12" t="s">
        <v>18</v>
      </c>
      <c r="C18" s="6"/>
      <c r="D18" s="2">
        <f>D12+D13+D14+D15+D16+D17</f>
        <v>37.369999999999997</v>
      </c>
      <c r="E18" s="2">
        <f t="shared" ref="E18:N18" si="1">E12+E13+E14+E15+E16+E17</f>
        <v>26.679999999999996</v>
      </c>
      <c r="F18" s="2">
        <f t="shared" si="1"/>
        <v>96.65</v>
      </c>
      <c r="G18" s="2">
        <f t="shared" si="1"/>
        <v>836.43999999999994</v>
      </c>
      <c r="H18" s="2">
        <f t="shared" si="1"/>
        <v>0.55000000000000004</v>
      </c>
      <c r="I18" s="2">
        <f t="shared" si="1"/>
        <v>61.11</v>
      </c>
      <c r="J18" s="2">
        <f t="shared" si="1"/>
        <v>0.30000000000000004</v>
      </c>
      <c r="K18" s="2">
        <f t="shared" si="1"/>
        <v>159.76</v>
      </c>
      <c r="L18" s="2">
        <f t="shared" si="1"/>
        <v>400.26000000000005</v>
      </c>
      <c r="M18" s="2">
        <f t="shared" si="1"/>
        <v>829.75999999999988</v>
      </c>
      <c r="N18" s="2">
        <f t="shared" si="1"/>
        <v>5.71</v>
      </c>
    </row>
    <row r="19" spans="1:14" ht="16.5" thickBot="1">
      <c r="A19" s="3"/>
      <c r="B19" s="17" t="s">
        <v>24</v>
      </c>
      <c r="C19" s="6"/>
      <c r="D19" s="2">
        <f>D18+D10</f>
        <v>49.81</v>
      </c>
      <c r="E19" s="2">
        <f t="shared" ref="E19:N19" si="2">E18+E10</f>
        <v>48.23</v>
      </c>
      <c r="F19" s="2">
        <f t="shared" si="2"/>
        <v>183.43</v>
      </c>
      <c r="G19" s="2">
        <f t="shared" si="2"/>
        <v>1293.94</v>
      </c>
      <c r="H19" s="2">
        <f t="shared" si="2"/>
        <v>0.89000000000000012</v>
      </c>
      <c r="I19" s="2">
        <f t="shared" si="2"/>
        <v>63.63</v>
      </c>
      <c r="J19" s="2">
        <f t="shared" si="2"/>
        <v>0.37000000000000005</v>
      </c>
      <c r="K19" s="2">
        <f t="shared" si="2"/>
        <v>229.2</v>
      </c>
      <c r="L19" s="2">
        <f t="shared" si="2"/>
        <v>1031.1400000000001</v>
      </c>
      <c r="M19" s="2">
        <f t="shared" si="2"/>
        <v>1128.32</v>
      </c>
      <c r="N19" s="2">
        <f t="shared" si="2"/>
        <v>8.08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7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workbookViewId="0">
      <selection activeCell="F27" sqref="F27"/>
    </sheetView>
  </sheetViews>
  <sheetFormatPr defaultRowHeight="15"/>
  <cols>
    <col min="1" max="1" width="41.7109375" customWidth="1"/>
    <col min="5" max="5" width="15.5703125" customWidth="1"/>
  </cols>
  <sheetData>
    <row r="2" spans="1:7">
      <c r="A2" s="57" t="s">
        <v>88</v>
      </c>
    </row>
    <row r="3" spans="1:7" ht="15.75" thickBot="1">
      <c r="A3" t="s">
        <v>89</v>
      </c>
    </row>
    <row r="4" spans="1:7" ht="26.25">
      <c r="A4" s="142" t="s">
        <v>90</v>
      </c>
      <c r="B4" s="144" t="s">
        <v>91</v>
      </c>
      <c r="C4" s="145"/>
      <c r="D4" s="146"/>
      <c r="E4" s="58" t="s">
        <v>2</v>
      </c>
      <c r="F4" s="59"/>
    </row>
    <row r="5" spans="1:7" ht="15.75" thickBot="1">
      <c r="A5" s="143"/>
      <c r="B5" s="60" t="s">
        <v>92</v>
      </c>
      <c r="C5" s="60" t="s">
        <v>93</v>
      </c>
      <c r="D5" s="60" t="s">
        <v>94</v>
      </c>
      <c r="E5" s="61"/>
      <c r="F5" s="59"/>
    </row>
    <row r="6" spans="1:7" ht="15.75" thickBot="1">
      <c r="A6" s="62" t="s">
        <v>95</v>
      </c>
      <c r="B6" s="63">
        <f>'1'!D10+'2'!D10+'3'!D10+'4'!D9+'5'!D10+'6'!D10+'7'!D10+'8'!D10+'9'!D9+'10'!D10</f>
        <v>140.07</v>
      </c>
      <c r="C6" s="63">
        <f>'1'!E10+'2'!E10+'3'!E10+'4'!E9+'5'!E10+'6'!E10+'7'!E10+'8'!E10+'9'!E9+'10'!E10</f>
        <v>144.29000000000002</v>
      </c>
      <c r="D6" s="63">
        <f>'1'!F10+'2'!F10+'3'!F10+'4'!F9+'5'!F10+'6'!F10+'7'!F10+'8'!F10+'9'!F9+'10'!F10</f>
        <v>846.2399999999999</v>
      </c>
      <c r="E6" s="63">
        <f>'1'!G10+'2'!G10+'3'!G10+'4'!G9+'5'!G10+'6'!G10+'7'!G10+'8'!G10+'9'!G9+'10'!G10</f>
        <v>5774.17</v>
      </c>
      <c r="F6" s="64">
        <v>0.25</v>
      </c>
      <c r="G6" s="65" t="s">
        <v>96</v>
      </c>
    </row>
    <row r="7" spans="1:7" ht="15.75" thickBot="1">
      <c r="A7" s="62" t="s">
        <v>97</v>
      </c>
      <c r="B7" s="63">
        <f>B6/10</f>
        <v>14.007</v>
      </c>
      <c r="C7" s="63">
        <f>C6/10</f>
        <v>14.429000000000002</v>
      </c>
      <c r="D7" s="63">
        <f>D6/10</f>
        <v>84.623999999999995</v>
      </c>
      <c r="E7" s="63">
        <f>E6/10</f>
        <v>577.41700000000003</v>
      </c>
      <c r="F7" s="66">
        <f>E7*60/E11</f>
        <v>24.579756990806629</v>
      </c>
      <c r="G7" s="57" t="s">
        <v>98</v>
      </c>
    </row>
    <row r="8" spans="1:7" ht="16.5" thickBot="1">
      <c r="A8" s="67" t="s">
        <v>99</v>
      </c>
      <c r="B8" s="63">
        <f>'1'!D19+'2'!D19+'3'!D18+'4'!D19+'5'!D19+'6'!D18+'7'!D19+'8'!D20+'9'!D18+'10'!D18</f>
        <v>322.15999999999997</v>
      </c>
      <c r="C8" s="63">
        <f>'1'!E19+'2'!E19+'3'!E18+'4'!E19+'5'!E19+'6'!E18+'7'!E19+'8'!E20+'9'!E18+'10'!E18</f>
        <v>329.91</v>
      </c>
      <c r="D8" s="63">
        <f>'1'!F19+'2'!F19+'3'!F18+'4'!F19+'5'!F19+'6'!F18+'7'!F19+'8'!F20+'9'!F18+'10'!F18</f>
        <v>1173.3500000000001</v>
      </c>
      <c r="E8" s="63">
        <f>'1'!G19+'2'!G19+'3'!G18+'4'!G19+'5'!G19+'6'!G18+'7'!G19+'8'!G20+'9'!G18+'10'!G18</f>
        <v>8320.77</v>
      </c>
      <c r="F8" s="68">
        <v>0.35</v>
      </c>
      <c r="G8" s="65" t="s">
        <v>100</v>
      </c>
    </row>
    <row r="9" spans="1:7" ht="15.75" thickBot="1">
      <c r="A9" s="62" t="s">
        <v>101</v>
      </c>
      <c r="B9" s="63">
        <f>B8/10</f>
        <v>32.215999999999994</v>
      </c>
      <c r="C9" s="63">
        <f>C8/10</f>
        <v>32.991</v>
      </c>
      <c r="D9" s="63">
        <f>D8/10</f>
        <v>117.33500000000001</v>
      </c>
      <c r="E9" s="63">
        <f>E8/10</f>
        <v>832.077</v>
      </c>
      <c r="F9" s="66">
        <f>E9*60/E11</f>
        <v>35.420243009193371</v>
      </c>
      <c r="G9" s="57" t="s">
        <v>98</v>
      </c>
    </row>
    <row r="10" spans="1:7" ht="16.5" thickBot="1">
      <c r="A10" s="67" t="s">
        <v>102</v>
      </c>
      <c r="B10" s="63">
        <f>B6+B8</f>
        <v>462.22999999999996</v>
      </c>
      <c r="C10" s="63">
        <f>C6+C8</f>
        <v>474.20000000000005</v>
      </c>
      <c r="D10" s="63">
        <f>D6+D8</f>
        <v>2019.5900000000001</v>
      </c>
      <c r="E10" s="63">
        <f>E6+E8</f>
        <v>14094.94</v>
      </c>
      <c r="G10" s="69"/>
    </row>
    <row r="11" spans="1:7" ht="16.5" thickBot="1">
      <c r="A11" s="70" t="s">
        <v>103</v>
      </c>
      <c r="B11" s="71">
        <f>B10/10</f>
        <v>46.222999999999999</v>
      </c>
      <c r="C11" s="71">
        <f>C7+C9</f>
        <v>47.42</v>
      </c>
      <c r="D11" s="71">
        <f>D7+D9</f>
        <v>201.959</v>
      </c>
      <c r="E11" s="71">
        <f>E7+E9</f>
        <v>1409.4940000000001</v>
      </c>
    </row>
    <row r="12" spans="1:7" ht="16.5" thickBot="1">
      <c r="A12" s="72"/>
      <c r="B12" s="73"/>
      <c r="C12" s="73"/>
      <c r="D12" s="73"/>
      <c r="E12" s="73"/>
    </row>
    <row r="13" spans="1:7" ht="16.5" thickBot="1">
      <c r="A13" s="74" t="s">
        <v>104</v>
      </c>
      <c r="B13" s="75">
        <v>46.2</v>
      </c>
      <c r="C13" s="75">
        <v>47.4</v>
      </c>
      <c r="D13" s="75">
        <v>201</v>
      </c>
      <c r="E13" s="76">
        <v>1410</v>
      </c>
    </row>
    <row r="14" spans="1:7" ht="16.5" thickBot="1">
      <c r="A14" s="77"/>
      <c r="B14" s="78" t="s">
        <v>73</v>
      </c>
      <c r="C14" s="78" t="s">
        <v>74</v>
      </c>
      <c r="D14" s="78" t="s">
        <v>75</v>
      </c>
      <c r="E14" s="79"/>
    </row>
    <row r="15" spans="1:7" ht="15.75" thickBot="1">
      <c r="A15" s="80" t="s">
        <v>105</v>
      </c>
      <c r="B15" s="81">
        <f>B11*400/E11</f>
        <v>13.11761525767403</v>
      </c>
      <c r="C15" s="81">
        <f>C11*900/E11</f>
        <v>30.278951169710545</v>
      </c>
      <c r="D15" s="81">
        <f>D11*400/E11</f>
        <v>57.31390130075048</v>
      </c>
      <c r="E15" s="82"/>
    </row>
    <row r="16" spans="1:7" ht="15.75" thickBot="1">
      <c r="A16" s="83" t="s">
        <v>106</v>
      </c>
      <c r="B16" s="84" t="s">
        <v>107</v>
      </c>
      <c r="C16" s="84" t="s">
        <v>108</v>
      </c>
      <c r="D16" s="84" t="s">
        <v>109</v>
      </c>
      <c r="E16" s="85"/>
    </row>
    <row r="17" spans="1:7" ht="15.75">
      <c r="A17" s="86"/>
      <c r="B17" s="98" t="s">
        <v>110</v>
      </c>
      <c r="C17" s="60" t="s">
        <v>10</v>
      </c>
      <c r="D17" s="60" t="s">
        <v>111</v>
      </c>
      <c r="E17" s="60" t="s">
        <v>112</v>
      </c>
    </row>
    <row r="18" spans="1:7">
      <c r="A18" s="87" t="s">
        <v>113</v>
      </c>
      <c r="B18" s="88">
        <f>'1'!I20+'2'!I20+'3'!I19+'4'!I20+'5'!I20+'6'!I19+'7'!I20+'8'!I21+'9'!I19+'10'!I19</f>
        <v>554.25</v>
      </c>
      <c r="C18" s="88">
        <f>'1'!L20+'2'!L20+'3'!L19+'4'!L20+'5'!L20+'6'!L19+'7'!L20+'8'!L21+'9'!L19+'10'!L19</f>
        <v>5595.6200000000008</v>
      </c>
      <c r="D18" s="88">
        <f>'1'!M20+'2'!M20+'3'!M19+'4'!M20+'5'!M20+'6'!M19+'7'!M20+'8'!M21+'9'!M19+'10'!M19</f>
        <v>8374.2500000000018</v>
      </c>
      <c r="E18" s="89"/>
    </row>
    <row r="19" spans="1:7">
      <c r="A19" s="90" t="s">
        <v>114</v>
      </c>
      <c r="B19" s="91">
        <f>B18/10</f>
        <v>55.424999999999997</v>
      </c>
      <c r="C19" s="91">
        <f>C18/10</f>
        <v>559.56200000000013</v>
      </c>
      <c r="D19" s="91">
        <f>D18/10</f>
        <v>837.42500000000018</v>
      </c>
      <c r="E19" s="92">
        <f>D19/C19</f>
        <v>1.4965723190638391</v>
      </c>
    </row>
    <row r="20" spans="1:7">
      <c r="A20" s="93" t="s">
        <v>115</v>
      </c>
      <c r="B20" s="94">
        <v>36</v>
      </c>
      <c r="C20" s="94"/>
      <c r="D20" s="94"/>
      <c r="E20" s="95"/>
    </row>
    <row r="21" spans="1:7" ht="13.5" customHeight="1">
      <c r="A21" s="96"/>
      <c r="B21" s="96"/>
      <c r="C21" s="96"/>
      <c r="D21" s="96"/>
      <c r="E21" s="96"/>
      <c r="F21" s="96"/>
      <c r="G21" s="96"/>
    </row>
    <row r="22" spans="1:7" ht="12.75" customHeight="1">
      <c r="A22" s="147" t="s">
        <v>133</v>
      </c>
      <c r="B22" s="148"/>
      <c r="C22" s="148"/>
      <c r="D22" s="148"/>
      <c r="E22" s="148"/>
      <c r="F22" s="96"/>
      <c r="G22" s="96"/>
    </row>
    <row r="23" spans="1:7" ht="12" customHeight="1">
      <c r="A23" s="148"/>
      <c r="B23" s="148"/>
      <c r="C23" s="148"/>
      <c r="D23" s="148"/>
      <c r="E23" s="148"/>
      <c r="F23" s="96"/>
      <c r="G23" s="96"/>
    </row>
    <row r="24" spans="1:7" ht="12" customHeight="1">
      <c r="A24" s="148"/>
      <c r="B24" s="148"/>
      <c r="C24" s="148"/>
      <c r="D24" s="148"/>
      <c r="E24" s="148"/>
      <c r="F24" s="96"/>
      <c r="G24" s="96"/>
    </row>
    <row r="25" spans="1:7" ht="12" customHeight="1">
      <c r="A25" s="148"/>
      <c r="B25" s="148"/>
      <c r="C25" s="148"/>
      <c r="D25" s="148"/>
      <c r="E25" s="148"/>
      <c r="F25" s="96"/>
      <c r="G25" s="96"/>
    </row>
  </sheetData>
  <mergeCells count="3">
    <mergeCell ref="A4:A5"/>
    <mergeCell ref="B4:D4"/>
    <mergeCell ref="A22:E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workbookViewId="0">
      <selection activeCell="F10" sqref="F10"/>
    </sheetView>
  </sheetViews>
  <sheetFormatPr defaultRowHeight="15"/>
  <cols>
    <col min="2" max="2" width="33.28515625" customWidth="1"/>
    <col min="3" max="3" width="11.140625" customWidth="1"/>
    <col min="6" max="6" width="13.5703125" customWidth="1"/>
    <col min="7" max="7" width="17.85546875" customWidth="1"/>
  </cols>
  <sheetData>
    <row r="1" spans="1:14">
      <c r="B1" s="36" t="s">
        <v>87</v>
      </c>
      <c r="C1" s="35"/>
    </row>
    <row r="2" spans="1:14" ht="15.75" thickBot="1">
      <c r="B2" s="36" t="s">
        <v>77</v>
      </c>
    </row>
    <row r="3" spans="1:14" ht="27.75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3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customHeight="1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7"/>
      <c r="B5" s="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7"/>
    </row>
    <row r="6" spans="1:14" ht="16.5" thickBot="1">
      <c r="A6" s="9">
        <v>114</v>
      </c>
      <c r="B6" s="6" t="s">
        <v>14</v>
      </c>
      <c r="C6" s="6">
        <v>200</v>
      </c>
      <c r="D6" s="6">
        <v>3.6</v>
      </c>
      <c r="E6" s="6">
        <v>1.6</v>
      </c>
      <c r="F6" s="6">
        <v>35.700000000000003</v>
      </c>
      <c r="G6" s="4">
        <v>218</v>
      </c>
      <c r="H6" s="4">
        <v>0.06</v>
      </c>
      <c r="I6" s="4">
        <v>0.6</v>
      </c>
      <c r="J6" s="4">
        <v>0.01</v>
      </c>
      <c r="K6" s="4">
        <v>23.4</v>
      </c>
      <c r="L6" s="4">
        <v>75.2</v>
      </c>
      <c r="M6" s="4">
        <v>76.2</v>
      </c>
      <c r="N6" s="6">
        <v>0.38</v>
      </c>
    </row>
    <row r="7" spans="1:14" ht="16.5" thickBot="1">
      <c r="A7" s="10">
        <v>271</v>
      </c>
      <c r="B7" s="4" t="s">
        <v>15</v>
      </c>
      <c r="C7" s="4">
        <v>200</v>
      </c>
      <c r="D7" s="4">
        <v>3.78</v>
      </c>
      <c r="E7" s="4">
        <v>3.91</v>
      </c>
      <c r="F7" s="4">
        <v>6.04</v>
      </c>
      <c r="G7" s="4">
        <v>154.15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>
      <c r="A8" s="10"/>
      <c r="B8" s="4" t="s">
        <v>16</v>
      </c>
      <c r="C8" s="6">
        <v>30</v>
      </c>
      <c r="D8" s="4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>
      <c r="A9" s="9"/>
      <c r="B9" s="6" t="s">
        <v>17</v>
      </c>
      <c r="C9" s="6">
        <v>50</v>
      </c>
      <c r="D9" s="6">
        <v>5.05</v>
      </c>
      <c r="E9" s="6">
        <v>9.6300000000000008</v>
      </c>
      <c r="F9" s="6">
        <v>22.2</v>
      </c>
      <c r="G9" s="4">
        <v>177.7</v>
      </c>
      <c r="H9" s="4">
        <v>0.09</v>
      </c>
      <c r="I9" s="11">
        <v>0.27</v>
      </c>
      <c r="J9" s="4">
        <v>0</v>
      </c>
      <c r="K9" s="4">
        <v>0.2</v>
      </c>
      <c r="L9" s="4">
        <v>30.75</v>
      </c>
      <c r="M9" s="4">
        <v>0.5</v>
      </c>
      <c r="N9" s="6">
        <v>0.44</v>
      </c>
    </row>
    <row r="10" spans="1:14" ht="16.5" thickBot="1">
      <c r="A10" s="9"/>
      <c r="B10" s="12" t="s">
        <v>18</v>
      </c>
      <c r="C10" s="6"/>
      <c r="D10" s="13">
        <f>D6+D7+D8+D9</f>
        <v>15.09</v>
      </c>
      <c r="E10" s="13">
        <f t="shared" ref="E10:N10" si="0">E6+E7+E8+E9</f>
        <v>15.59</v>
      </c>
      <c r="F10" s="13">
        <f t="shared" si="0"/>
        <v>87.8</v>
      </c>
      <c r="G10" s="13">
        <f t="shared" si="0"/>
        <v>602.84999999999991</v>
      </c>
      <c r="H10" s="13">
        <f t="shared" si="0"/>
        <v>0.27</v>
      </c>
      <c r="I10" s="13">
        <f t="shared" si="0"/>
        <v>1.33</v>
      </c>
      <c r="J10" s="13">
        <f t="shared" si="0"/>
        <v>0.03</v>
      </c>
      <c r="K10" s="13">
        <f t="shared" si="0"/>
        <v>69.960000000000008</v>
      </c>
      <c r="L10" s="13">
        <f t="shared" si="0"/>
        <v>267.43</v>
      </c>
      <c r="M10" s="13">
        <f t="shared" si="0"/>
        <v>233.35999999999999</v>
      </c>
      <c r="N10" s="13">
        <f t="shared" si="0"/>
        <v>2.64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>
      <c r="A12" s="10">
        <v>16</v>
      </c>
      <c r="B12" s="15" t="s">
        <v>53</v>
      </c>
      <c r="C12" s="4">
        <v>60</v>
      </c>
      <c r="D12" s="4">
        <v>1.2</v>
      </c>
      <c r="E12" s="4">
        <v>14.2</v>
      </c>
      <c r="F12" s="4">
        <v>6</v>
      </c>
      <c r="G12" s="4">
        <v>158</v>
      </c>
      <c r="H12" s="4">
        <v>0.01</v>
      </c>
      <c r="I12" s="4">
        <v>5.0999999999999996</v>
      </c>
      <c r="J12" s="4">
        <v>0</v>
      </c>
      <c r="K12" s="4">
        <v>3.89</v>
      </c>
      <c r="L12" s="4">
        <v>16.2</v>
      </c>
      <c r="M12" s="4">
        <v>18.899999999999999</v>
      </c>
      <c r="N12" s="6">
        <v>0.45</v>
      </c>
    </row>
    <row r="13" spans="1:14" ht="16.5" thickBot="1">
      <c r="A13" s="10">
        <v>63</v>
      </c>
      <c r="B13" s="15" t="s">
        <v>20</v>
      </c>
      <c r="C13" s="4">
        <v>200</v>
      </c>
      <c r="D13" s="4">
        <v>6.14</v>
      </c>
      <c r="E13" s="4">
        <v>7.47</v>
      </c>
      <c r="F13" s="4">
        <v>14.43</v>
      </c>
      <c r="G13" s="4">
        <v>123.3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>
      <c r="A14" s="9">
        <v>227</v>
      </c>
      <c r="B14" s="6" t="s">
        <v>21</v>
      </c>
      <c r="C14" s="6">
        <v>180</v>
      </c>
      <c r="D14" s="6">
        <v>5.18</v>
      </c>
      <c r="E14" s="6">
        <v>6.78</v>
      </c>
      <c r="F14" s="6">
        <v>53.58</v>
      </c>
      <c r="G14" s="4">
        <v>158.6</v>
      </c>
      <c r="H14" s="4">
        <v>0.08</v>
      </c>
      <c r="I14" s="4">
        <v>0</v>
      </c>
      <c r="J14" s="4">
        <v>0</v>
      </c>
      <c r="K14" s="4">
        <v>8.5</v>
      </c>
      <c r="L14" s="4">
        <v>10.6</v>
      </c>
      <c r="M14" s="4">
        <v>46</v>
      </c>
      <c r="N14" s="6">
        <v>0.8</v>
      </c>
    </row>
    <row r="15" spans="1:14" ht="16.5" thickBot="1">
      <c r="A15" s="9">
        <v>205</v>
      </c>
      <c r="B15" s="6" t="s">
        <v>22</v>
      </c>
      <c r="C15" s="6">
        <v>40</v>
      </c>
      <c r="D15" s="6">
        <v>6.62</v>
      </c>
      <c r="E15" s="6">
        <v>11.44</v>
      </c>
      <c r="F15" s="6">
        <v>1.57</v>
      </c>
      <c r="G15" s="4">
        <v>106.2</v>
      </c>
      <c r="H15" s="4">
        <v>3.5000000000000003E-2</v>
      </c>
      <c r="I15" s="4">
        <v>0.17499999999999999</v>
      </c>
      <c r="J15" s="4">
        <v>0.02</v>
      </c>
      <c r="K15" s="4">
        <v>9.3800000000000008</v>
      </c>
      <c r="L15" s="4">
        <v>10.15</v>
      </c>
      <c r="M15" s="4">
        <v>23.1</v>
      </c>
      <c r="N15" s="6">
        <v>0.995</v>
      </c>
    </row>
    <row r="16" spans="1:14" ht="16.5" thickBot="1">
      <c r="A16" s="9">
        <v>300</v>
      </c>
      <c r="B16" s="6" t="s">
        <v>23</v>
      </c>
      <c r="C16" s="6">
        <v>200</v>
      </c>
      <c r="D16" s="6">
        <v>0.2</v>
      </c>
      <c r="E16" s="6">
        <v>0</v>
      </c>
      <c r="F16" s="6">
        <v>15</v>
      </c>
      <c r="G16" s="4">
        <v>58</v>
      </c>
      <c r="H16" s="4">
        <v>0</v>
      </c>
      <c r="I16" s="4">
        <v>2.8</v>
      </c>
      <c r="J16" s="4">
        <v>0</v>
      </c>
      <c r="K16" s="4">
        <v>0.03</v>
      </c>
      <c r="L16" s="4">
        <v>0.3</v>
      </c>
      <c r="M16" s="4">
        <v>0.06</v>
      </c>
      <c r="N16" s="6">
        <v>0.04</v>
      </c>
    </row>
    <row r="17" spans="1:14" ht="16.5" thickBot="1">
      <c r="A17" s="16"/>
      <c r="B17" s="4" t="s">
        <v>16</v>
      </c>
      <c r="C17" s="4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46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14"/>
      <c r="D19" s="2">
        <f>D12+D13+D14+D15+D16+D17+D18</f>
        <v>31.07</v>
      </c>
      <c r="E19" s="2">
        <f t="shared" ref="E19:N19" si="1">E12+E13+E14+E15+E16+E17+E18</f>
        <v>42.49</v>
      </c>
      <c r="F19" s="2">
        <f t="shared" si="1"/>
        <v>134.6</v>
      </c>
      <c r="G19" s="2">
        <f t="shared" si="1"/>
        <v>804.1</v>
      </c>
      <c r="H19" s="2">
        <f t="shared" si="1"/>
        <v>0.57499999999999996</v>
      </c>
      <c r="I19" s="2">
        <f t="shared" si="1"/>
        <v>8.5849999999999991</v>
      </c>
      <c r="J19" s="2">
        <f t="shared" si="1"/>
        <v>0.12000000000000001</v>
      </c>
      <c r="K19" s="2">
        <f t="shared" si="1"/>
        <v>134.13</v>
      </c>
      <c r="L19" s="2">
        <f t="shared" si="1"/>
        <v>264.61</v>
      </c>
      <c r="M19" s="2">
        <f t="shared" si="1"/>
        <v>581.46</v>
      </c>
      <c r="N19" s="2">
        <f t="shared" si="1"/>
        <v>7.125</v>
      </c>
    </row>
    <row r="20" spans="1:14" ht="16.5" thickBot="1">
      <c r="A20" s="9"/>
      <c r="B20" s="17" t="s">
        <v>24</v>
      </c>
      <c r="C20" s="14"/>
      <c r="D20" s="2">
        <f>D10+D19</f>
        <v>46.16</v>
      </c>
      <c r="E20" s="2">
        <f t="shared" ref="E20:N20" si="2">E10+E19</f>
        <v>58.08</v>
      </c>
      <c r="F20" s="2">
        <f t="shared" si="2"/>
        <v>222.39999999999998</v>
      </c>
      <c r="G20" s="2">
        <f t="shared" si="2"/>
        <v>1406.9499999999998</v>
      </c>
      <c r="H20" s="2">
        <f t="shared" si="2"/>
        <v>0.84499999999999997</v>
      </c>
      <c r="I20" s="2">
        <f t="shared" si="2"/>
        <v>9.9149999999999991</v>
      </c>
      <c r="J20" s="2">
        <f t="shared" si="2"/>
        <v>0.15000000000000002</v>
      </c>
      <c r="K20" s="2">
        <f t="shared" si="2"/>
        <v>204.09</v>
      </c>
      <c r="L20" s="2">
        <f t="shared" si="2"/>
        <v>532.04</v>
      </c>
      <c r="M20" s="2">
        <f t="shared" si="2"/>
        <v>814.82</v>
      </c>
      <c r="N20" s="2">
        <f t="shared" si="2"/>
        <v>9.7650000000000006</v>
      </c>
    </row>
  </sheetData>
  <mergeCells count="6">
    <mergeCell ref="H3:J3"/>
    <mergeCell ref="K3:N3"/>
    <mergeCell ref="A3:A4"/>
    <mergeCell ref="B3:B4"/>
    <mergeCell ref="C3:C4"/>
    <mergeCell ref="D3:F3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workbookViewId="0">
      <selection activeCell="I9" sqref="I9"/>
    </sheetView>
  </sheetViews>
  <sheetFormatPr defaultRowHeight="15"/>
  <cols>
    <col min="2" max="2" width="31.140625" customWidth="1"/>
    <col min="3" max="3" width="13.140625" customWidth="1"/>
    <col min="6" max="6" width="14.28515625" customWidth="1"/>
    <col min="7" max="7" width="16.140625" customWidth="1"/>
  </cols>
  <sheetData>
    <row r="1" spans="1:14">
      <c r="B1" s="36" t="s">
        <v>87</v>
      </c>
    </row>
    <row r="2" spans="1:14" ht="15.75" thickBot="1">
      <c r="B2" s="36" t="s">
        <v>118</v>
      </c>
    </row>
    <row r="3" spans="1:14" ht="24.75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3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86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53</v>
      </c>
      <c r="B6" s="27" t="s">
        <v>25</v>
      </c>
      <c r="C6" s="27">
        <v>200</v>
      </c>
      <c r="D6" s="27">
        <v>7</v>
      </c>
      <c r="E6" s="27">
        <v>7.9</v>
      </c>
      <c r="F6" s="27">
        <v>24.7</v>
      </c>
      <c r="G6" s="28">
        <v>294</v>
      </c>
      <c r="H6" s="28">
        <v>0.37</v>
      </c>
      <c r="I6" s="28">
        <v>2.5</v>
      </c>
      <c r="J6" s="28">
        <v>0</v>
      </c>
      <c r="K6" s="28">
        <v>25</v>
      </c>
      <c r="L6" s="28">
        <v>150</v>
      </c>
      <c r="M6" s="28">
        <v>30</v>
      </c>
      <c r="N6" s="27">
        <v>0.6</v>
      </c>
    </row>
    <row r="7" spans="1:14" ht="32.25" thickBot="1">
      <c r="A7" s="9">
        <v>285</v>
      </c>
      <c r="B7" s="6" t="s">
        <v>26</v>
      </c>
      <c r="C7" s="6">
        <v>200</v>
      </c>
      <c r="D7" s="6">
        <v>2.4</v>
      </c>
      <c r="E7" s="6">
        <v>3.6</v>
      </c>
      <c r="F7" s="6">
        <v>27.9</v>
      </c>
      <c r="G7" s="4">
        <v>74.8</v>
      </c>
      <c r="H7" s="4">
        <v>0.02</v>
      </c>
      <c r="I7" s="4">
        <v>0.46</v>
      </c>
      <c r="J7" s="4">
        <v>0.02</v>
      </c>
      <c r="K7" s="4">
        <v>23.6</v>
      </c>
      <c r="L7" s="4">
        <v>143.6</v>
      </c>
      <c r="M7" s="4">
        <v>100</v>
      </c>
      <c r="N7" s="6">
        <v>0.76</v>
      </c>
    </row>
    <row r="8" spans="1:14" ht="16.5" thickBot="1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4">
        <v>0.1</v>
      </c>
      <c r="I8" s="4">
        <v>0</v>
      </c>
      <c r="J8" s="4">
        <v>0</v>
      </c>
      <c r="K8" s="4">
        <v>22.76</v>
      </c>
      <c r="L8" s="4">
        <v>17.88</v>
      </c>
      <c r="M8" s="4">
        <v>56.66</v>
      </c>
      <c r="N8" s="6">
        <v>1.06</v>
      </c>
    </row>
    <row r="9" spans="1:14" ht="16.5" thickBot="1">
      <c r="A9" s="9"/>
      <c r="B9" s="6" t="s">
        <v>27</v>
      </c>
      <c r="C9" s="6">
        <v>50</v>
      </c>
      <c r="D9" s="6">
        <v>5.3</v>
      </c>
      <c r="E9" s="6">
        <v>4.75</v>
      </c>
      <c r="F9" s="6">
        <v>29.5</v>
      </c>
      <c r="G9" s="4">
        <v>183.3</v>
      </c>
      <c r="H9" s="4">
        <v>0.11</v>
      </c>
      <c r="I9" s="4">
        <v>0.26</v>
      </c>
      <c r="J9" s="4">
        <v>0</v>
      </c>
      <c r="K9" s="4">
        <v>0.2</v>
      </c>
      <c r="L9" s="4">
        <v>37.99</v>
      </c>
      <c r="M9" s="4">
        <v>0.5</v>
      </c>
      <c r="N9" s="6">
        <v>0.87</v>
      </c>
    </row>
    <row r="10" spans="1:14" ht="16.5" thickBot="1">
      <c r="A10" s="9"/>
      <c r="B10" s="12" t="s">
        <v>18</v>
      </c>
      <c r="C10" s="6"/>
      <c r="D10" s="2">
        <f>D6+D7+D9</f>
        <v>14.7</v>
      </c>
      <c r="E10" s="2">
        <f t="shared" ref="E10:N10" si="0">E6+E7+E9</f>
        <v>16.25</v>
      </c>
      <c r="F10" s="2">
        <f t="shared" si="0"/>
        <v>82.1</v>
      </c>
      <c r="G10" s="2">
        <f t="shared" si="0"/>
        <v>552.1</v>
      </c>
      <c r="H10" s="2">
        <f t="shared" si="0"/>
        <v>0.5</v>
      </c>
      <c r="I10" s="2">
        <f t="shared" si="0"/>
        <v>3.2199999999999998</v>
      </c>
      <c r="J10" s="2">
        <f t="shared" si="0"/>
        <v>0.02</v>
      </c>
      <c r="K10" s="2">
        <f t="shared" si="0"/>
        <v>48.800000000000004</v>
      </c>
      <c r="L10" s="2">
        <f t="shared" si="0"/>
        <v>331.59000000000003</v>
      </c>
      <c r="M10" s="2">
        <f t="shared" si="0"/>
        <v>130.5</v>
      </c>
      <c r="N10" s="2">
        <f t="shared" si="0"/>
        <v>2.23</v>
      </c>
    </row>
    <row r="11" spans="1:14" ht="16.5" thickBot="1">
      <c r="A11" s="9"/>
      <c r="B11" s="14" t="s">
        <v>28</v>
      </c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6"/>
    </row>
    <row r="12" spans="1:14" ht="16.5" thickBot="1">
      <c r="A12" s="9">
        <v>19</v>
      </c>
      <c r="B12" s="6" t="s">
        <v>29</v>
      </c>
      <c r="C12" s="6">
        <v>60</v>
      </c>
      <c r="D12" s="6">
        <v>1.8</v>
      </c>
      <c r="E12" s="6">
        <v>0.2</v>
      </c>
      <c r="F12" s="6">
        <v>6.4</v>
      </c>
      <c r="G12" s="15">
        <v>164</v>
      </c>
      <c r="H12" s="4">
        <v>0.04</v>
      </c>
      <c r="I12" s="4">
        <v>15</v>
      </c>
      <c r="J12" s="4">
        <v>0</v>
      </c>
      <c r="K12" s="4">
        <v>12</v>
      </c>
      <c r="L12" s="4">
        <v>26.4</v>
      </c>
      <c r="M12" s="4">
        <v>15.6</v>
      </c>
      <c r="N12" s="6">
        <v>0.54</v>
      </c>
    </row>
    <row r="13" spans="1:14" ht="32.25" thickBot="1">
      <c r="A13" s="9">
        <v>67</v>
      </c>
      <c r="B13" s="6" t="s">
        <v>30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4">
        <v>0.05</v>
      </c>
      <c r="I13" s="4">
        <v>0.51</v>
      </c>
      <c r="J13" s="4">
        <v>0.1</v>
      </c>
      <c r="K13" s="4">
        <v>25.5</v>
      </c>
      <c r="L13" s="4">
        <v>156</v>
      </c>
      <c r="M13" s="4">
        <v>216</v>
      </c>
      <c r="N13" s="6">
        <v>0.68</v>
      </c>
    </row>
    <row r="14" spans="1:14" ht="32.25" thickBot="1">
      <c r="A14" s="9">
        <v>371</v>
      </c>
      <c r="B14" s="6" t="s">
        <v>31</v>
      </c>
      <c r="C14" s="6">
        <v>100</v>
      </c>
      <c r="D14" s="6">
        <v>8.5299999999999994</v>
      </c>
      <c r="E14" s="6">
        <v>9.1</v>
      </c>
      <c r="F14" s="6">
        <v>0.2</v>
      </c>
      <c r="G14" s="4">
        <v>116.8</v>
      </c>
      <c r="H14" s="4">
        <v>0.06</v>
      </c>
      <c r="I14" s="4">
        <v>2.2000000000000002</v>
      </c>
      <c r="J14" s="4">
        <v>0</v>
      </c>
      <c r="K14" s="4">
        <v>21.6</v>
      </c>
      <c r="L14" s="4">
        <v>30.6</v>
      </c>
      <c r="M14" s="4">
        <v>122</v>
      </c>
      <c r="N14" s="6">
        <v>0.8</v>
      </c>
    </row>
    <row r="15" spans="1:14" ht="16.5" thickBot="1">
      <c r="A15" s="9">
        <v>518</v>
      </c>
      <c r="B15" s="6" t="s">
        <v>32</v>
      </c>
      <c r="C15" s="6">
        <v>150</v>
      </c>
      <c r="D15" s="6">
        <v>3.2</v>
      </c>
      <c r="E15" s="6">
        <v>6.06</v>
      </c>
      <c r="F15" s="6">
        <v>23.3</v>
      </c>
      <c r="G15" s="4">
        <v>189</v>
      </c>
      <c r="H15" s="4">
        <v>0.3</v>
      </c>
      <c r="I15" s="4">
        <v>13.7</v>
      </c>
      <c r="J15" s="4">
        <v>0</v>
      </c>
      <c r="K15" s="4">
        <v>44.4</v>
      </c>
      <c r="L15" s="4">
        <v>55.05</v>
      </c>
      <c r="M15" s="4">
        <v>115.2</v>
      </c>
      <c r="N15" s="6">
        <v>1.8</v>
      </c>
    </row>
    <row r="16" spans="1:14" ht="16.5" thickBot="1">
      <c r="A16" s="9">
        <v>648</v>
      </c>
      <c r="B16" s="6" t="s">
        <v>33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6"/>
      <c r="D19" s="2">
        <f>D12+D13+D14+D15+D16+D17+D18</f>
        <v>33.06</v>
      </c>
      <c r="E19" s="2">
        <f t="shared" ref="E19:N19" si="1">E12+E13+E14+E15+E16+E17+E18</f>
        <v>25.429999999999996</v>
      </c>
      <c r="F19" s="2">
        <f t="shared" si="1"/>
        <v>117.37</v>
      </c>
      <c r="G19" s="2">
        <f t="shared" si="1"/>
        <v>865.04000000000008</v>
      </c>
      <c r="H19" s="2">
        <f t="shared" si="1"/>
        <v>0.84999999999999987</v>
      </c>
      <c r="I19" s="2">
        <f t="shared" si="1"/>
        <v>31.41</v>
      </c>
      <c r="J19" s="2">
        <f t="shared" si="1"/>
        <v>0.1</v>
      </c>
      <c r="K19" s="2">
        <f t="shared" si="1"/>
        <v>191.23000000000002</v>
      </c>
      <c r="L19" s="2">
        <f t="shared" si="1"/>
        <v>340.31</v>
      </c>
      <c r="M19" s="2">
        <f t="shared" si="1"/>
        <v>746.2</v>
      </c>
      <c r="N19" s="2">
        <f t="shared" si="1"/>
        <v>8.0499999999999989</v>
      </c>
    </row>
    <row r="20" spans="1:14" ht="16.5" thickBot="1">
      <c r="A20" s="9"/>
      <c r="B20" s="17" t="s">
        <v>24</v>
      </c>
      <c r="C20" s="14"/>
      <c r="D20" s="2">
        <f>D19+D10</f>
        <v>47.760000000000005</v>
      </c>
      <c r="E20" s="2">
        <f t="shared" ref="E20:N20" si="2">E19+E10</f>
        <v>41.679999999999993</v>
      </c>
      <c r="F20" s="2">
        <f t="shared" si="2"/>
        <v>199.47</v>
      </c>
      <c r="G20" s="2">
        <f t="shared" si="2"/>
        <v>1417.14</v>
      </c>
      <c r="H20" s="2">
        <f t="shared" si="2"/>
        <v>1.3499999999999999</v>
      </c>
      <c r="I20" s="2">
        <f t="shared" si="2"/>
        <v>34.630000000000003</v>
      </c>
      <c r="J20" s="2">
        <f t="shared" si="2"/>
        <v>0.12000000000000001</v>
      </c>
      <c r="K20" s="2">
        <f t="shared" si="2"/>
        <v>240.03000000000003</v>
      </c>
      <c r="L20" s="2">
        <f t="shared" si="2"/>
        <v>671.90000000000009</v>
      </c>
      <c r="M20" s="2">
        <f t="shared" si="2"/>
        <v>876.7</v>
      </c>
      <c r="N20" s="2">
        <f t="shared" si="2"/>
        <v>10.28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C9" sqref="C9"/>
    </sheetView>
  </sheetViews>
  <sheetFormatPr defaultRowHeight="15"/>
  <cols>
    <col min="2" max="2" width="31.5703125" customWidth="1"/>
    <col min="3" max="3" width="12.7109375" customWidth="1"/>
    <col min="6" max="6" width="14" customWidth="1"/>
    <col min="7" max="7" width="17" customWidth="1"/>
  </cols>
  <sheetData>
    <row r="1" spans="1:14">
      <c r="B1" s="36" t="s">
        <v>87</v>
      </c>
    </row>
    <row r="2" spans="1:14" ht="15.75" thickBot="1">
      <c r="B2" s="36" t="s">
        <v>117</v>
      </c>
    </row>
    <row r="3" spans="1:14" ht="24.75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40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86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302</v>
      </c>
      <c r="B6" s="27" t="s">
        <v>34</v>
      </c>
      <c r="C6" s="27">
        <v>200</v>
      </c>
      <c r="D6" s="27">
        <v>10.8</v>
      </c>
      <c r="E6" s="27">
        <v>10.199999999999999</v>
      </c>
      <c r="F6" s="27">
        <v>49.2</v>
      </c>
      <c r="G6" s="28">
        <v>287.39999999999998</v>
      </c>
      <c r="H6" s="47">
        <v>0.01</v>
      </c>
      <c r="I6" s="28">
        <v>0.61</v>
      </c>
      <c r="J6" s="28">
        <v>0.02</v>
      </c>
      <c r="K6" s="26">
        <v>80.900000000000006</v>
      </c>
      <c r="L6" s="43">
        <v>80</v>
      </c>
      <c r="M6" s="28">
        <v>154</v>
      </c>
      <c r="N6" s="27">
        <v>2.4</v>
      </c>
    </row>
    <row r="7" spans="1:14" ht="16.5" thickBot="1">
      <c r="A7" s="9">
        <v>205</v>
      </c>
      <c r="B7" s="6" t="s">
        <v>22</v>
      </c>
      <c r="C7" s="6">
        <v>40</v>
      </c>
      <c r="D7" s="6">
        <v>6.62</v>
      </c>
      <c r="E7" s="6">
        <v>11.44</v>
      </c>
      <c r="F7" s="6">
        <v>1.57</v>
      </c>
      <c r="G7" s="4">
        <v>179</v>
      </c>
      <c r="H7" s="48">
        <v>4.0000000000000001E-3</v>
      </c>
      <c r="I7" s="18">
        <v>3</v>
      </c>
      <c r="J7" s="4">
        <v>0</v>
      </c>
      <c r="K7" s="26">
        <v>1.6</v>
      </c>
      <c r="L7" s="43">
        <v>5.6</v>
      </c>
      <c r="M7" s="4">
        <v>8.42</v>
      </c>
      <c r="N7" s="6">
        <v>0.126</v>
      </c>
    </row>
    <row r="8" spans="1:14" ht="16.5" thickBot="1">
      <c r="A8" s="9">
        <v>294</v>
      </c>
      <c r="B8" s="6" t="s">
        <v>35</v>
      </c>
      <c r="C8" s="6" t="s">
        <v>116</v>
      </c>
      <c r="D8" s="6">
        <v>0.3</v>
      </c>
      <c r="E8" s="6">
        <v>0</v>
      </c>
      <c r="F8" s="6">
        <v>15.2</v>
      </c>
      <c r="G8" s="4">
        <v>60</v>
      </c>
      <c r="H8" s="48">
        <v>0</v>
      </c>
      <c r="I8" s="18">
        <v>41</v>
      </c>
      <c r="J8" s="4">
        <v>0</v>
      </c>
      <c r="K8" s="26">
        <v>0.03</v>
      </c>
      <c r="L8" s="43">
        <v>0.3</v>
      </c>
      <c r="M8" s="4">
        <v>0.06</v>
      </c>
      <c r="N8" s="6">
        <v>0.04</v>
      </c>
    </row>
    <row r="9" spans="1:14" ht="16.5" thickBot="1">
      <c r="A9" s="9"/>
      <c r="B9" s="6" t="s">
        <v>16</v>
      </c>
      <c r="C9" s="6">
        <v>30</v>
      </c>
      <c r="D9" s="6">
        <v>2.66</v>
      </c>
      <c r="E9" s="6">
        <v>0.45</v>
      </c>
      <c r="F9" s="6">
        <v>23.86</v>
      </c>
      <c r="G9" s="4">
        <v>53</v>
      </c>
      <c r="H9" s="30">
        <v>0.1</v>
      </c>
      <c r="I9" s="4">
        <v>0</v>
      </c>
      <c r="J9" s="4">
        <v>0</v>
      </c>
      <c r="K9" s="26">
        <v>22.76</v>
      </c>
      <c r="L9" s="43">
        <v>17.88</v>
      </c>
      <c r="M9" s="4">
        <v>56.66</v>
      </c>
      <c r="N9" s="6">
        <v>1.06</v>
      </c>
    </row>
    <row r="10" spans="1:14" ht="16.5" thickBot="1">
      <c r="A10" s="9"/>
      <c r="B10" s="12" t="s">
        <v>18</v>
      </c>
      <c r="C10" s="6"/>
      <c r="D10" s="2">
        <f>D6+D7+D8+D9</f>
        <v>20.380000000000003</v>
      </c>
      <c r="E10" s="2">
        <f t="shared" ref="E10:N10" si="0">E6+E7+E8+E9</f>
        <v>22.09</v>
      </c>
      <c r="F10" s="2">
        <f t="shared" si="0"/>
        <v>89.83</v>
      </c>
      <c r="G10" s="2">
        <f t="shared" si="0"/>
        <v>579.4</v>
      </c>
      <c r="H10" s="2">
        <f t="shared" si="0"/>
        <v>0.114</v>
      </c>
      <c r="I10" s="2">
        <f t="shared" si="0"/>
        <v>44.61</v>
      </c>
      <c r="J10" s="2">
        <f t="shared" si="0"/>
        <v>0.02</v>
      </c>
      <c r="K10" s="2">
        <f t="shared" si="0"/>
        <v>105.29</v>
      </c>
      <c r="L10" s="2">
        <f t="shared" si="0"/>
        <v>103.77999999999999</v>
      </c>
      <c r="M10" s="2">
        <f t="shared" si="0"/>
        <v>219.14</v>
      </c>
      <c r="N10" s="2">
        <f t="shared" si="0"/>
        <v>3.6259999999999999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8"/>
      <c r="H11" s="32"/>
      <c r="I11" s="8"/>
      <c r="J11" s="8"/>
      <c r="K11" s="31"/>
      <c r="L11" s="44"/>
      <c r="M11" s="8"/>
      <c r="N11" s="14"/>
    </row>
    <row r="12" spans="1:14" ht="16.5" thickBot="1">
      <c r="A12" s="9">
        <v>23</v>
      </c>
      <c r="B12" s="6" t="s">
        <v>36</v>
      </c>
      <c r="C12" s="6">
        <v>60</v>
      </c>
      <c r="D12" s="6">
        <v>2.4</v>
      </c>
      <c r="E12" s="6">
        <v>7.6</v>
      </c>
      <c r="F12" s="6">
        <v>13</v>
      </c>
      <c r="G12" s="4">
        <v>82.2</v>
      </c>
      <c r="H12" s="30">
        <v>0.03</v>
      </c>
      <c r="I12" s="4">
        <v>16.2</v>
      </c>
      <c r="J12" s="4">
        <v>0</v>
      </c>
      <c r="K12" s="26">
        <v>13</v>
      </c>
      <c r="L12" s="43">
        <v>16.600000000000001</v>
      </c>
      <c r="M12" s="4">
        <v>16.899999999999999</v>
      </c>
      <c r="N12" s="6">
        <v>0.5</v>
      </c>
    </row>
    <row r="13" spans="1:14" ht="32.25" thickBot="1">
      <c r="A13" s="9">
        <v>56</v>
      </c>
      <c r="B13" s="6" t="s">
        <v>37</v>
      </c>
      <c r="C13" s="6">
        <v>250</v>
      </c>
      <c r="D13" s="6">
        <v>2.4500000000000002</v>
      </c>
      <c r="E13" s="6">
        <v>4.8899999999999997</v>
      </c>
      <c r="F13" s="6">
        <v>15.7</v>
      </c>
      <c r="G13" s="4">
        <v>121</v>
      </c>
      <c r="H13" s="30">
        <v>0.02</v>
      </c>
      <c r="I13" s="4">
        <v>14.02</v>
      </c>
      <c r="J13" s="4">
        <v>0.01</v>
      </c>
      <c r="K13" s="26">
        <v>46.2</v>
      </c>
      <c r="L13" s="43">
        <v>20.3</v>
      </c>
      <c r="M13" s="4">
        <v>129</v>
      </c>
      <c r="N13" s="6">
        <v>2.8</v>
      </c>
    </row>
    <row r="14" spans="1:14" ht="16.5" thickBot="1">
      <c r="A14" s="9">
        <v>534</v>
      </c>
      <c r="B14" s="6" t="s">
        <v>38</v>
      </c>
      <c r="C14" s="6">
        <v>180</v>
      </c>
      <c r="D14" s="6">
        <v>10.5</v>
      </c>
      <c r="E14" s="6">
        <v>11.12</v>
      </c>
      <c r="F14" s="6">
        <v>11.84</v>
      </c>
      <c r="G14" s="4">
        <v>272.8</v>
      </c>
      <c r="H14" s="30">
        <v>3.5000000000000003E-2</v>
      </c>
      <c r="I14" s="4">
        <v>0.17499999999999999</v>
      </c>
      <c r="J14" s="4">
        <v>0.03</v>
      </c>
      <c r="K14" s="26">
        <v>9.3800000000000008</v>
      </c>
      <c r="L14" s="43">
        <v>10.51</v>
      </c>
      <c r="M14" s="4">
        <v>23.1</v>
      </c>
      <c r="N14" s="6">
        <v>0.95</v>
      </c>
    </row>
    <row r="15" spans="1:14" ht="16.5" thickBot="1">
      <c r="A15" s="9">
        <v>283</v>
      </c>
      <c r="B15" s="6" t="s">
        <v>39</v>
      </c>
      <c r="C15" s="6">
        <v>200</v>
      </c>
      <c r="D15" s="6">
        <v>0.36</v>
      </c>
      <c r="E15" s="6">
        <v>0</v>
      </c>
      <c r="F15" s="6">
        <v>21.2</v>
      </c>
      <c r="G15" s="4">
        <v>88.5</v>
      </c>
      <c r="H15" s="30">
        <v>0</v>
      </c>
      <c r="I15" s="4">
        <v>0.5</v>
      </c>
      <c r="J15" s="26">
        <v>0</v>
      </c>
      <c r="K15" s="43">
        <v>0</v>
      </c>
      <c r="L15" s="4">
        <v>56.8</v>
      </c>
      <c r="M15" s="4">
        <v>0</v>
      </c>
      <c r="N15" s="6">
        <v>0.66</v>
      </c>
    </row>
    <row r="16" spans="1:14" ht="16.5" thickBot="1">
      <c r="A16" s="9"/>
      <c r="B16" s="6" t="s">
        <v>16</v>
      </c>
      <c r="C16" s="6">
        <v>60</v>
      </c>
      <c r="D16" s="4">
        <v>6.3</v>
      </c>
      <c r="E16" s="4">
        <v>1.7</v>
      </c>
      <c r="F16" s="4">
        <v>25.62</v>
      </c>
      <c r="G16" s="4">
        <v>106</v>
      </c>
      <c r="H16" s="30">
        <v>0.2</v>
      </c>
      <c r="I16" s="4">
        <v>0</v>
      </c>
      <c r="J16" s="26">
        <v>0</v>
      </c>
      <c r="K16" s="43">
        <v>45.53</v>
      </c>
      <c r="L16" s="4">
        <v>34.659999999999997</v>
      </c>
      <c r="M16" s="4">
        <v>113.3</v>
      </c>
      <c r="N16" s="6">
        <v>2.13</v>
      </c>
    </row>
    <row r="17" spans="1:14" ht="16.5" thickBot="1">
      <c r="A17" s="9"/>
      <c r="B17" s="45" t="s">
        <v>124</v>
      </c>
      <c r="C17" s="45">
        <v>48</v>
      </c>
      <c r="D17" s="45">
        <v>5.43</v>
      </c>
      <c r="E17" s="45">
        <v>0.9</v>
      </c>
      <c r="F17" s="45">
        <v>18.399999999999999</v>
      </c>
      <c r="G17" s="45">
        <v>94</v>
      </c>
      <c r="H17" s="45">
        <v>0.2</v>
      </c>
      <c r="I17" s="45">
        <v>0</v>
      </c>
      <c r="J17" s="45">
        <v>0</v>
      </c>
      <c r="K17" s="45">
        <v>41.3</v>
      </c>
      <c r="L17" s="45">
        <v>36.700000000000003</v>
      </c>
      <c r="M17" s="45">
        <v>164.1</v>
      </c>
      <c r="N17" s="45">
        <v>2.0299999999999998</v>
      </c>
    </row>
    <row r="18" spans="1:14" ht="16.5" thickBot="1">
      <c r="A18" s="9"/>
      <c r="B18" s="12" t="s">
        <v>18</v>
      </c>
      <c r="C18" s="6"/>
      <c r="D18" s="2">
        <f>D12+D13+D14+D15+D16+D17</f>
        <v>27.439999999999998</v>
      </c>
      <c r="E18" s="2">
        <f t="shared" ref="E18:N18" si="1">E12+E13+E14+E15+E16+E17</f>
        <v>26.209999999999997</v>
      </c>
      <c r="F18" s="2">
        <f t="shared" si="1"/>
        <v>105.75999999999999</v>
      </c>
      <c r="G18" s="2">
        <f t="shared" si="1"/>
        <v>764.5</v>
      </c>
      <c r="H18" s="2">
        <f t="shared" si="1"/>
        <v>0.48500000000000004</v>
      </c>
      <c r="I18" s="2">
        <f t="shared" si="1"/>
        <v>30.895</v>
      </c>
      <c r="J18" s="2">
        <f t="shared" si="1"/>
        <v>0.04</v>
      </c>
      <c r="K18" s="2">
        <f t="shared" si="1"/>
        <v>155.41</v>
      </c>
      <c r="L18" s="2">
        <f t="shared" si="1"/>
        <v>175.57</v>
      </c>
      <c r="M18" s="2">
        <f t="shared" si="1"/>
        <v>446.4</v>
      </c>
      <c r="N18" s="2">
        <f t="shared" si="1"/>
        <v>9.07</v>
      </c>
    </row>
    <row r="19" spans="1:14" ht="16.5" thickBot="1">
      <c r="A19" s="9"/>
      <c r="B19" s="17" t="s">
        <v>24</v>
      </c>
      <c r="C19" s="14"/>
      <c r="D19" s="2">
        <f>D18+D10</f>
        <v>47.82</v>
      </c>
      <c r="E19" s="2">
        <f t="shared" ref="E19:N19" si="2">E18+E10</f>
        <v>48.3</v>
      </c>
      <c r="F19" s="2">
        <f t="shared" si="2"/>
        <v>195.58999999999997</v>
      </c>
      <c r="G19" s="2">
        <f t="shared" si="2"/>
        <v>1343.9</v>
      </c>
      <c r="H19" s="2">
        <f t="shared" si="2"/>
        <v>0.59900000000000009</v>
      </c>
      <c r="I19" s="2">
        <f t="shared" si="2"/>
        <v>75.504999999999995</v>
      </c>
      <c r="J19" s="2">
        <f t="shared" si="2"/>
        <v>0.06</v>
      </c>
      <c r="K19" s="2">
        <f t="shared" si="2"/>
        <v>260.7</v>
      </c>
      <c r="L19" s="2">
        <f t="shared" si="2"/>
        <v>279.34999999999997</v>
      </c>
      <c r="M19" s="2">
        <f t="shared" si="2"/>
        <v>665.54</v>
      </c>
      <c r="N19" s="2">
        <f t="shared" si="2"/>
        <v>12.696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workbookViewId="0">
      <selection activeCell="C12" sqref="C12"/>
    </sheetView>
  </sheetViews>
  <sheetFormatPr defaultRowHeight="15"/>
  <cols>
    <col min="2" max="2" width="30.85546875" customWidth="1"/>
    <col min="3" max="3" width="12.7109375" customWidth="1"/>
    <col min="6" max="6" width="12.7109375" customWidth="1"/>
    <col min="7" max="7" width="16.28515625" customWidth="1"/>
  </cols>
  <sheetData>
    <row r="1" spans="1:14">
      <c r="B1" s="36" t="s">
        <v>87</v>
      </c>
    </row>
    <row r="2" spans="1:14" ht="15.75" thickBot="1">
      <c r="B2" s="36" t="s">
        <v>85</v>
      </c>
    </row>
    <row r="3" spans="1:14" ht="24.75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40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103</v>
      </c>
      <c r="B6" s="27" t="s">
        <v>40</v>
      </c>
      <c r="C6" s="27">
        <v>200</v>
      </c>
      <c r="D6" s="27">
        <v>5</v>
      </c>
      <c r="E6" s="27">
        <v>1.8</v>
      </c>
      <c r="F6" s="27">
        <v>34.5</v>
      </c>
      <c r="G6" s="28">
        <v>280.60000000000002</v>
      </c>
      <c r="H6" s="28">
        <v>0.06</v>
      </c>
      <c r="I6" s="28">
        <v>0.6</v>
      </c>
      <c r="J6" s="28">
        <v>0.01</v>
      </c>
      <c r="K6" s="28">
        <v>23.4</v>
      </c>
      <c r="L6" s="28">
        <v>75.2</v>
      </c>
      <c r="M6" s="28">
        <v>76.2</v>
      </c>
      <c r="N6" s="27">
        <v>0.38</v>
      </c>
    </row>
    <row r="7" spans="1:14" ht="32.25" thickBot="1">
      <c r="A7" s="9">
        <v>377</v>
      </c>
      <c r="B7" s="6" t="s">
        <v>41</v>
      </c>
      <c r="C7" s="99" t="s">
        <v>126</v>
      </c>
      <c r="D7" s="6">
        <v>5.09</v>
      </c>
      <c r="E7" s="6">
        <v>8.43</v>
      </c>
      <c r="F7" s="6">
        <v>23.95</v>
      </c>
      <c r="G7" s="4">
        <v>140</v>
      </c>
      <c r="H7" s="4">
        <v>0.11</v>
      </c>
      <c r="I7" s="4">
        <v>0.14000000000000001</v>
      </c>
      <c r="J7" s="4">
        <v>0.82</v>
      </c>
      <c r="K7" s="4">
        <v>63.86</v>
      </c>
      <c r="L7" s="4">
        <v>201.16</v>
      </c>
      <c r="M7" s="4">
        <v>119.73</v>
      </c>
      <c r="N7" s="6">
        <v>1.26</v>
      </c>
    </row>
    <row r="8" spans="1:14" ht="16.5" thickBot="1">
      <c r="A8" s="9">
        <v>693</v>
      </c>
      <c r="B8" s="6" t="s">
        <v>15</v>
      </c>
      <c r="C8" s="6">
        <v>200</v>
      </c>
      <c r="D8" s="4">
        <v>3.78</v>
      </c>
      <c r="E8" s="4">
        <v>3.91</v>
      </c>
      <c r="F8" s="4">
        <v>16.04</v>
      </c>
      <c r="G8" s="4">
        <v>154.15</v>
      </c>
      <c r="H8" s="4">
        <v>0.02</v>
      </c>
      <c r="I8" s="4">
        <v>0.46</v>
      </c>
      <c r="J8" s="4">
        <v>0.02</v>
      </c>
      <c r="K8" s="4">
        <v>23.6</v>
      </c>
      <c r="L8" s="4">
        <v>143.6</v>
      </c>
      <c r="M8" s="4">
        <v>100</v>
      </c>
      <c r="N8" s="6">
        <v>0.76</v>
      </c>
    </row>
    <row r="9" spans="1:14" ht="16.5" thickBot="1">
      <c r="A9" s="9"/>
      <c r="B9" s="12" t="s">
        <v>18</v>
      </c>
      <c r="C9" s="6"/>
      <c r="D9" s="19">
        <f>D6+D7+D8</f>
        <v>13.87</v>
      </c>
      <c r="E9" s="19">
        <f t="shared" ref="E9:N9" si="0">E6+E7+E8</f>
        <v>14.14</v>
      </c>
      <c r="F9" s="19">
        <f t="shared" si="0"/>
        <v>74.490000000000009</v>
      </c>
      <c r="G9" s="19">
        <f t="shared" si="0"/>
        <v>574.75</v>
      </c>
      <c r="H9" s="19">
        <f t="shared" si="0"/>
        <v>0.18999999999999997</v>
      </c>
      <c r="I9" s="19">
        <f t="shared" si="0"/>
        <v>1.2</v>
      </c>
      <c r="J9" s="19">
        <f t="shared" si="0"/>
        <v>0.85</v>
      </c>
      <c r="K9" s="19">
        <f t="shared" si="0"/>
        <v>110.85999999999999</v>
      </c>
      <c r="L9" s="19">
        <f t="shared" si="0"/>
        <v>419.96000000000004</v>
      </c>
      <c r="M9" s="19">
        <f t="shared" si="0"/>
        <v>295.93</v>
      </c>
      <c r="N9" s="19">
        <f t="shared" si="0"/>
        <v>2.4000000000000004</v>
      </c>
    </row>
    <row r="10" spans="1:14" ht="16.5" thickBot="1">
      <c r="A10" s="9"/>
      <c r="B10" s="14" t="s">
        <v>19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14"/>
    </row>
    <row r="11" spans="1:14" ht="16.5" thickBot="1">
      <c r="A11" s="9">
        <v>71</v>
      </c>
      <c r="B11" s="6" t="s">
        <v>42</v>
      </c>
      <c r="C11" s="6">
        <v>60</v>
      </c>
      <c r="D11" s="6">
        <v>1.4</v>
      </c>
      <c r="E11" s="6">
        <v>0.1</v>
      </c>
      <c r="F11" s="6">
        <v>6.8</v>
      </c>
      <c r="G11" s="4">
        <v>84.5</v>
      </c>
      <c r="H11" s="4">
        <v>0.05</v>
      </c>
      <c r="I11" s="4">
        <v>0.51</v>
      </c>
      <c r="J11" s="4">
        <v>0.1</v>
      </c>
      <c r="K11" s="4">
        <v>25.5</v>
      </c>
      <c r="L11" s="4">
        <v>16.2</v>
      </c>
      <c r="M11" s="4">
        <v>216</v>
      </c>
      <c r="N11" s="6">
        <v>0.68</v>
      </c>
    </row>
    <row r="12" spans="1:14" ht="16.5" thickBot="1">
      <c r="A12" s="9">
        <v>65</v>
      </c>
      <c r="B12" s="6" t="s">
        <v>43</v>
      </c>
      <c r="C12" s="6">
        <v>250</v>
      </c>
      <c r="D12" s="6">
        <v>2.06</v>
      </c>
      <c r="E12" s="6">
        <v>5.7</v>
      </c>
      <c r="F12" s="6">
        <v>10.62</v>
      </c>
      <c r="G12" s="4">
        <v>100</v>
      </c>
      <c r="H12" s="4">
        <v>0.02</v>
      </c>
      <c r="I12" s="4">
        <v>21.8</v>
      </c>
      <c r="J12" s="4">
        <v>0.01</v>
      </c>
      <c r="K12" s="4">
        <v>28.5</v>
      </c>
      <c r="L12" s="4">
        <v>18.7</v>
      </c>
      <c r="M12" s="4">
        <v>97</v>
      </c>
      <c r="N12" s="6">
        <v>1</v>
      </c>
    </row>
    <row r="13" spans="1:14" ht="16.5" thickBot="1">
      <c r="A13" s="9">
        <v>227</v>
      </c>
      <c r="B13" s="6" t="s">
        <v>44</v>
      </c>
      <c r="C13" s="6">
        <v>150</v>
      </c>
      <c r="D13" s="6">
        <v>6.8</v>
      </c>
      <c r="E13" s="6">
        <v>12.1</v>
      </c>
      <c r="F13" s="6">
        <v>35.6</v>
      </c>
      <c r="G13" s="4">
        <v>126.6</v>
      </c>
      <c r="H13" s="4">
        <v>0.08</v>
      </c>
      <c r="I13" s="4">
        <v>0</v>
      </c>
      <c r="J13" s="4">
        <v>0</v>
      </c>
      <c r="K13" s="4">
        <v>8.5</v>
      </c>
      <c r="L13" s="4">
        <v>10.6</v>
      </c>
      <c r="M13" s="4">
        <v>46</v>
      </c>
      <c r="N13" s="6">
        <v>0.8</v>
      </c>
    </row>
    <row r="14" spans="1:14" ht="16.5" thickBot="1">
      <c r="A14" s="9">
        <v>451</v>
      </c>
      <c r="B14" s="6" t="s">
        <v>45</v>
      </c>
      <c r="C14" s="6">
        <v>80</v>
      </c>
      <c r="D14" s="6">
        <v>10.68</v>
      </c>
      <c r="E14" s="6">
        <v>11.75</v>
      </c>
      <c r="F14" s="6">
        <v>5.74</v>
      </c>
      <c r="G14" s="4">
        <v>232.7</v>
      </c>
      <c r="H14" s="4">
        <v>0.05</v>
      </c>
      <c r="I14" s="4">
        <v>2.5</v>
      </c>
      <c r="J14" s="4">
        <v>0.01</v>
      </c>
      <c r="K14" s="4">
        <v>14.6</v>
      </c>
      <c r="L14" s="4">
        <v>21.2</v>
      </c>
      <c r="M14" s="4">
        <v>90</v>
      </c>
      <c r="N14" s="6">
        <v>1.5</v>
      </c>
    </row>
    <row r="15" spans="1:14" ht="16.5" thickBot="1">
      <c r="A15" s="9">
        <v>265</v>
      </c>
      <c r="B15" s="6" t="s">
        <v>46</v>
      </c>
      <c r="C15" s="6">
        <v>25</v>
      </c>
      <c r="D15" s="6">
        <v>0.54</v>
      </c>
      <c r="E15" s="6">
        <v>3.67</v>
      </c>
      <c r="F15" s="6">
        <v>5.24</v>
      </c>
      <c r="G15" s="4">
        <v>26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0</v>
      </c>
    </row>
    <row r="16" spans="1:14" ht="16.5" thickBot="1">
      <c r="A16" s="9">
        <v>648</v>
      </c>
      <c r="B16" s="6" t="s">
        <v>33</v>
      </c>
      <c r="C16" s="6">
        <v>200</v>
      </c>
      <c r="D16" s="6">
        <v>1.36</v>
      </c>
      <c r="E16" s="6">
        <v>0</v>
      </c>
      <c r="F16" s="6">
        <v>29.02</v>
      </c>
      <c r="G16" s="4">
        <v>73.599999999999994</v>
      </c>
      <c r="H16" s="4">
        <v>0</v>
      </c>
      <c r="I16" s="4">
        <v>0</v>
      </c>
      <c r="J16" s="4">
        <v>0</v>
      </c>
      <c r="K16" s="4">
        <v>0.9</v>
      </c>
      <c r="L16" s="4">
        <v>0.9</v>
      </c>
      <c r="M16" s="4">
        <v>0</v>
      </c>
      <c r="N16" s="6">
        <v>7.0000000000000007E-2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4">
        <v>0</v>
      </c>
      <c r="K17" s="4">
        <v>45.53</v>
      </c>
      <c r="L17" s="4">
        <v>34.659999999999997</v>
      </c>
      <c r="M17" s="4">
        <v>113.3</v>
      </c>
      <c r="N17" s="6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3"/>
      <c r="B19" s="12" t="s">
        <v>18</v>
      </c>
      <c r="C19" s="6"/>
      <c r="D19" s="2">
        <f>D11+D12+D13+D14+D15+D16+D17+D18</f>
        <v>34.569999999999993</v>
      </c>
      <c r="E19" s="2">
        <f t="shared" ref="E19:N19" si="1">E11+E12+E13+E14+E15+E16+E17+E18</f>
        <v>35.92</v>
      </c>
      <c r="F19" s="2">
        <f t="shared" si="1"/>
        <v>137.04</v>
      </c>
      <c r="G19" s="2">
        <f>G11+G12+G13+G14+G15+G16+G17+G18</f>
        <v>843.4</v>
      </c>
      <c r="H19" s="2">
        <f t="shared" si="1"/>
        <v>0.60000000000000009</v>
      </c>
      <c r="I19" s="2">
        <f t="shared" si="1"/>
        <v>24.810000000000002</v>
      </c>
      <c r="J19" s="2">
        <f t="shared" si="1"/>
        <v>0.12</v>
      </c>
      <c r="K19" s="2">
        <f t="shared" si="1"/>
        <v>164.82999999999998</v>
      </c>
      <c r="L19" s="2">
        <f t="shared" si="1"/>
        <v>138.96</v>
      </c>
      <c r="M19" s="2">
        <f t="shared" si="1"/>
        <v>726.4</v>
      </c>
      <c r="N19" s="2">
        <f t="shared" si="1"/>
        <v>8.2100000000000009</v>
      </c>
    </row>
    <row r="20" spans="1:14" ht="16.5" thickBot="1">
      <c r="A20" s="3"/>
      <c r="B20" s="17" t="s">
        <v>24</v>
      </c>
      <c r="C20" s="6"/>
      <c r="D20" s="2">
        <f>D19+D9</f>
        <v>48.439999999999991</v>
      </c>
      <c r="E20" s="2">
        <f t="shared" ref="E20:N20" si="2">E19+E9</f>
        <v>50.06</v>
      </c>
      <c r="F20" s="2">
        <f t="shared" si="2"/>
        <v>211.53</v>
      </c>
      <c r="G20" s="2">
        <f>G19+G9</f>
        <v>1418.15</v>
      </c>
      <c r="H20" s="2">
        <f t="shared" si="2"/>
        <v>0.79</v>
      </c>
      <c r="I20" s="2">
        <f t="shared" si="2"/>
        <v>26.01</v>
      </c>
      <c r="J20" s="2">
        <f t="shared" si="2"/>
        <v>0.97</v>
      </c>
      <c r="K20" s="2">
        <f t="shared" si="2"/>
        <v>275.68999999999994</v>
      </c>
      <c r="L20" s="2">
        <f t="shared" si="2"/>
        <v>558.92000000000007</v>
      </c>
      <c r="M20" s="2">
        <f t="shared" si="2"/>
        <v>1022.3299999999999</v>
      </c>
      <c r="N20" s="2">
        <f t="shared" si="2"/>
        <v>10.610000000000001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9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workbookViewId="0">
      <selection activeCell="L9" sqref="L9"/>
    </sheetView>
  </sheetViews>
  <sheetFormatPr defaultRowHeight="15"/>
  <cols>
    <col min="2" max="2" width="31.85546875" customWidth="1"/>
    <col min="3" max="3" width="12.85546875" customWidth="1"/>
    <col min="6" max="6" width="14" customWidth="1"/>
    <col min="7" max="7" width="14.5703125" customWidth="1"/>
  </cols>
  <sheetData>
    <row r="1" spans="1:14">
      <c r="B1" s="36" t="s">
        <v>87</v>
      </c>
    </row>
    <row r="2" spans="1:14" ht="15.75" thickBot="1">
      <c r="B2" s="36" t="s">
        <v>84</v>
      </c>
    </row>
    <row r="3" spans="1:14" ht="32.25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3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6.5" thickBot="1">
      <c r="A6" s="42">
        <v>114</v>
      </c>
      <c r="B6" s="27" t="s">
        <v>14</v>
      </c>
      <c r="C6" s="27">
        <v>200</v>
      </c>
      <c r="D6" s="27">
        <v>3.6</v>
      </c>
      <c r="E6" s="27">
        <v>1.6</v>
      </c>
      <c r="F6" s="27">
        <v>35.700000000000003</v>
      </c>
      <c r="G6" s="28">
        <v>338</v>
      </c>
      <c r="H6" s="49">
        <v>0.06</v>
      </c>
      <c r="I6" s="49">
        <v>0.6</v>
      </c>
      <c r="J6" s="49">
        <v>0.01</v>
      </c>
      <c r="K6" s="49">
        <v>23.4</v>
      </c>
      <c r="L6" s="49">
        <v>75.2</v>
      </c>
      <c r="M6" s="49">
        <v>76.2</v>
      </c>
      <c r="N6" s="50">
        <v>0.38</v>
      </c>
    </row>
    <row r="7" spans="1:14" ht="16.5" thickBot="1">
      <c r="A7" s="9">
        <v>296</v>
      </c>
      <c r="B7" s="6" t="s">
        <v>130</v>
      </c>
      <c r="C7" s="6">
        <v>200</v>
      </c>
      <c r="D7" s="6">
        <v>0.2</v>
      </c>
      <c r="E7" s="6">
        <v>0</v>
      </c>
      <c r="F7" s="6">
        <v>15</v>
      </c>
      <c r="G7" s="4">
        <v>78</v>
      </c>
      <c r="H7" s="51">
        <v>0</v>
      </c>
      <c r="I7" s="51">
        <v>0</v>
      </c>
      <c r="J7" s="51">
        <v>0</v>
      </c>
      <c r="K7" s="51">
        <v>0.03</v>
      </c>
      <c r="L7" s="51">
        <v>12.53</v>
      </c>
      <c r="M7" s="51">
        <v>0.06</v>
      </c>
      <c r="N7" s="52">
        <v>0.04</v>
      </c>
    </row>
    <row r="8" spans="1:14" ht="16.5" thickBot="1">
      <c r="A8" s="9"/>
      <c r="B8" s="6" t="s">
        <v>16</v>
      </c>
      <c r="C8" s="6">
        <v>30</v>
      </c>
      <c r="D8" s="6">
        <v>2.66</v>
      </c>
      <c r="E8" s="6">
        <v>0.45</v>
      </c>
      <c r="F8" s="6">
        <v>23.86</v>
      </c>
      <c r="G8" s="4">
        <v>53</v>
      </c>
      <c r="H8" s="51">
        <v>0.1</v>
      </c>
      <c r="I8" s="51">
        <v>0</v>
      </c>
      <c r="J8" s="51">
        <v>0</v>
      </c>
      <c r="K8" s="51">
        <v>22.76</v>
      </c>
      <c r="L8" s="51">
        <v>17.88</v>
      </c>
      <c r="M8" s="51">
        <v>56.66</v>
      </c>
      <c r="N8" s="52">
        <v>1.06</v>
      </c>
    </row>
    <row r="9" spans="1:14" ht="16.5" thickBot="1">
      <c r="A9" s="9" t="s">
        <v>119</v>
      </c>
      <c r="B9" s="6" t="s">
        <v>48</v>
      </c>
      <c r="C9" s="6">
        <v>50</v>
      </c>
      <c r="D9" s="6">
        <v>2.2000000000000002</v>
      </c>
      <c r="E9" s="6">
        <v>0.9</v>
      </c>
      <c r="F9" s="6">
        <v>15.4</v>
      </c>
      <c r="G9" s="4">
        <v>96.2</v>
      </c>
      <c r="H9" s="51">
        <v>8.5000000000000006E-2</v>
      </c>
      <c r="I9" s="51">
        <v>0.45</v>
      </c>
      <c r="J9" s="51">
        <v>0.06</v>
      </c>
      <c r="K9" s="51">
        <v>14.43</v>
      </c>
      <c r="L9" s="51">
        <v>140.19999999999999</v>
      </c>
      <c r="M9" s="51">
        <v>94.95</v>
      </c>
      <c r="N9" s="52">
        <v>0.72</v>
      </c>
    </row>
    <row r="10" spans="1:14" ht="16.5" thickBot="1">
      <c r="A10" s="9"/>
      <c r="B10" s="12" t="s">
        <v>18</v>
      </c>
      <c r="C10" s="6"/>
      <c r="D10" s="13">
        <f>D6+D7+D8+D9</f>
        <v>8.66</v>
      </c>
      <c r="E10" s="13">
        <f t="shared" ref="E10:N10" si="0">E6+E7+E8+E9</f>
        <v>2.95</v>
      </c>
      <c r="F10" s="13">
        <f t="shared" si="0"/>
        <v>89.960000000000008</v>
      </c>
      <c r="G10" s="13">
        <f t="shared" si="0"/>
        <v>565.20000000000005</v>
      </c>
      <c r="H10" s="13">
        <f t="shared" si="0"/>
        <v>0.245</v>
      </c>
      <c r="I10" s="13">
        <f t="shared" si="0"/>
        <v>1.05</v>
      </c>
      <c r="J10" s="13">
        <f t="shared" si="0"/>
        <v>6.9999999999999993E-2</v>
      </c>
      <c r="K10" s="13">
        <f t="shared" si="0"/>
        <v>60.62</v>
      </c>
      <c r="L10" s="13">
        <f t="shared" si="0"/>
        <v>245.81</v>
      </c>
      <c r="M10" s="13">
        <f t="shared" si="0"/>
        <v>227.87</v>
      </c>
      <c r="N10" s="13">
        <f t="shared" si="0"/>
        <v>2.2000000000000002</v>
      </c>
    </row>
    <row r="11" spans="1:14" ht="16.5" thickBot="1">
      <c r="A11" s="9"/>
      <c r="B11" s="14" t="s">
        <v>28</v>
      </c>
      <c r="C11" s="6"/>
      <c r="D11" s="2"/>
      <c r="E11" s="2"/>
      <c r="F11" s="2"/>
      <c r="G11" s="1"/>
      <c r="H11" s="53"/>
      <c r="I11" s="53"/>
      <c r="J11" s="53"/>
      <c r="K11" s="53"/>
      <c r="L11" s="53"/>
      <c r="M11" s="53"/>
      <c r="N11" s="54"/>
    </row>
    <row r="12" spans="1:14" ht="16.5" thickBot="1">
      <c r="A12" s="9">
        <v>17</v>
      </c>
      <c r="B12" s="6" t="s">
        <v>49</v>
      </c>
      <c r="C12" s="6">
        <v>60</v>
      </c>
      <c r="D12" s="6">
        <v>1.3</v>
      </c>
      <c r="E12" s="6">
        <v>0.1</v>
      </c>
      <c r="F12" s="6">
        <v>9.1</v>
      </c>
      <c r="G12" s="4">
        <v>70</v>
      </c>
      <c r="H12" s="51">
        <v>0.03</v>
      </c>
      <c r="I12" s="51">
        <v>16.2</v>
      </c>
      <c r="J12" s="51">
        <v>0</v>
      </c>
      <c r="K12" s="51">
        <v>13</v>
      </c>
      <c r="L12" s="51">
        <v>6.8</v>
      </c>
      <c r="M12" s="51">
        <v>16.899999999999999</v>
      </c>
      <c r="N12" s="52">
        <v>0.5</v>
      </c>
    </row>
    <row r="13" spans="1:14" ht="32.25" thickBot="1">
      <c r="A13" s="9">
        <v>67</v>
      </c>
      <c r="B13" s="6" t="s">
        <v>50</v>
      </c>
      <c r="C13" s="6">
        <v>250</v>
      </c>
      <c r="D13" s="6">
        <v>6.44</v>
      </c>
      <c r="E13" s="6">
        <v>7.47</v>
      </c>
      <c r="F13" s="6">
        <v>14.43</v>
      </c>
      <c r="G13" s="15">
        <v>121.64</v>
      </c>
      <c r="H13" s="51">
        <v>0.05</v>
      </c>
      <c r="I13" s="51">
        <v>0.51</v>
      </c>
      <c r="J13" s="51">
        <v>0.1</v>
      </c>
      <c r="K13" s="51">
        <v>25.5</v>
      </c>
      <c r="L13" s="51">
        <v>156</v>
      </c>
      <c r="M13" s="51">
        <v>216</v>
      </c>
      <c r="N13" s="52">
        <v>0.68</v>
      </c>
    </row>
    <row r="14" spans="1:14" ht="16.5" thickBot="1">
      <c r="A14" s="9">
        <v>518</v>
      </c>
      <c r="B14" s="6" t="s">
        <v>129</v>
      </c>
      <c r="C14" s="6">
        <v>150</v>
      </c>
      <c r="D14" s="6">
        <v>4.3499999999999996</v>
      </c>
      <c r="E14" s="6">
        <v>9</v>
      </c>
      <c r="F14" s="6">
        <v>24.6</v>
      </c>
      <c r="G14" s="4">
        <v>161</v>
      </c>
      <c r="H14" s="51">
        <v>0.3</v>
      </c>
      <c r="I14" s="51">
        <v>38.700000000000003</v>
      </c>
      <c r="J14" s="51">
        <v>0</v>
      </c>
      <c r="K14" s="51">
        <v>44.4</v>
      </c>
      <c r="L14" s="51">
        <v>55.05</v>
      </c>
      <c r="M14" s="51">
        <v>115.2</v>
      </c>
      <c r="N14" s="52">
        <v>1.8</v>
      </c>
    </row>
    <row r="15" spans="1:14" ht="16.5" thickBot="1">
      <c r="A15" s="9">
        <v>437</v>
      </c>
      <c r="B15" s="6" t="s">
        <v>67</v>
      </c>
      <c r="C15" s="6" t="s">
        <v>131</v>
      </c>
      <c r="D15" s="6">
        <v>11.68</v>
      </c>
      <c r="E15" s="6">
        <v>14.21</v>
      </c>
      <c r="F15" s="6">
        <v>6.74</v>
      </c>
      <c r="G15" s="4">
        <v>253.32</v>
      </c>
      <c r="H15" s="51">
        <v>0.05</v>
      </c>
      <c r="I15" s="51">
        <v>2.5</v>
      </c>
      <c r="J15" s="51">
        <v>0.01</v>
      </c>
      <c r="K15" s="51">
        <v>14.6</v>
      </c>
      <c r="L15" s="51">
        <v>21.8</v>
      </c>
      <c r="M15" s="51">
        <v>100</v>
      </c>
      <c r="N15" s="52">
        <v>1.5</v>
      </c>
    </row>
    <row r="16" spans="1:14" ht="16.5" thickBot="1">
      <c r="A16" s="9"/>
      <c r="B16" s="6" t="s">
        <v>23</v>
      </c>
      <c r="C16" s="6">
        <v>200</v>
      </c>
      <c r="D16" s="6">
        <v>0</v>
      </c>
      <c r="E16" s="6">
        <v>0.7</v>
      </c>
      <c r="F16" s="6">
        <v>2</v>
      </c>
      <c r="G16" s="4">
        <v>49.5</v>
      </c>
      <c r="H16" s="51">
        <v>0</v>
      </c>
      <c r="I16" s="51">
        <v>0</v>
      </c>
      <c r="J16" s="51">
        <v>0</v>
      </c>
      <c r="K16" s="51">
        <v>20</v>
      </c>
      <c r="L16" s="51">
        <v>40</v>
      </c>
      <c r="M16" s="51">
        <v>0</v>
      </c>
      <c r="N16" s="52">
        <v>0.4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51">
        <v>0.2</v>
      </c>
      <c r="I17" s="51">
        <v>0</v>
      </c>
      <c r="J17" s="51">
        <v>0</v>
      </c>
      <c r="K17" s="51">
        <v>45.53</v>
      </c>
      <c r="L17" s="51">
        <v>34.659999999999997</v>
      </c>
      <c r="M17" s="51">
        <v>113.3</v>
      </c>
      <c r="N17" s="52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/>
      <c r="B19" s="12" t="s">
        <v>18</v>
      </c>
      <c r="C19" s="14"/>
      <c r="D19" s="2">
        <f>D12+D13+D14+D15+D16+D17+D18</f>
        <v>35.5</v>
      </c>
      <c r="E19" s="2">
        <f t="shared" ref="E19:N19" si="1">E12+E13+E14+E15+E16+E17+E18</f>
        <v>34.08</v>
      </c>
      <c r="F19" s="2">
        <f t="shared" si="1"/>
        <v>100.89000000000001</v>
      </c>
      <c r="G19" s="2">
        <f t="shared" si="1"/>
        <v>855.46</v>
      </c>
      <c r="H19" s="2">
        <f t="shared" si="1"/>
        <v>0.83000000000000007</v>
      </c>
      <c r="I19" s="2">
        <f t="shared" si="1"/>
        <v>57.910000000000004</v>
      </c>
      <c r="J19" s="2">
        <f t="shared" si="1"/>
        <v>0.11</v>
      </c>
      <c r="K19" s="2">
        <f t="shared" si="1"/>
        <v>204.32999999999998</v>
      </c>
      <c r="L19" s="2">
        <f t="shared" si="1"/>
        <v>351.01000000000005</v>
      </c>
      <c r="M19" s="2">
        <f t="shared" si="1"/>
        <v>725.5</v>
      </c>
      <c r="N19" s="2">
        <f t="shared" si="1"/>
        <v>9.0400000000000009</v>
      </c>
    </row>
    <row r="20" spans="1:14" ht="16.5" thickBot="1">
      <c r="A20" s="9"/>
      <c r="B20" s="17" t="s">
        <v>24</v>
      </c>
      <c r="C20" s="14"/>
      <c r="D20" s="2">
        <f>D19+D10</f>
        <v>44.16</v>
      </c>
      <c r="E20" s="2">
        <f t="shared" ref="E20:N20" si="2">E19+E10</f>
        <v>37.03</v>
      </c>
      <c r="F20" s="2">
        <f t="shared" si="2"/>
        <v>190.85000000000002</v>
      </c>
      <c r="G20" s="2">
        <f t="shared" si="2"/>
        <v>1420.66</v>
      </c>
      <c r="H20" s="2">
        <f t="shared" si="2"/>
        <v>1.0750000000000002</v>
      </c>
      <c r="I20" s="2">
        <f t="shared" si="2"/>
        <v>58.96</v>
      </c>
      <c r="J20" s="2">
        <f t="shared" si="2"/>
        <v>0.18</v>
      </c>
      <c r="K20" s="2">
        <f t="shared" si="2"/>
        <v>264.95</v>
      </c>
      <c r="L20" s="2">
        <f t="shared" si="2"/>
        <v>596.82000000000005</v>
      </c>
      <c r="M20" s="2">
        <f t="shared" si="2"/>
        <v>953.37</v>
      </c>
      <c r="N20" s="2">
        <f t="shared" si="2"/>
        <v>11.240000000000002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J17" sqref="J17"/>
    </sheetView>
  </sheetViews>
  <sheetFormatPr defaultRowHeight="15"/>
  <cols>
    <col min="2" max="2" width="30.7109375" customWidth="1"/>
    <col min="3" max="3" width="13.5703125" customWidth="1"/>
    <col min="4" max="4" width="10.28515625" customWidth="1"/>
    <col min="6" max="6" width="13.42578125" customWidth="1"/>
    <col min="7" max="7" width="18.85546875" customWidth="1"/>
  </cols>
  <sheetData>
    <row r="1" spans="1:14">
      <c r="B1" s="36" t="s">
        <v>87</v>
      </c>
    </row>
    <row r="2" spans="1:14" ht="15.75" thickBot="1">
      <c r="B2" s="36" t="s">
        <v>83</v>
      </c>
    </row>
    <row r="3" spans="1:14" ht="30.75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41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6.5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4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>
      <c r="A6" s="102">
        <v>102</v>
      </c>
      <c r="B6" s="55" t="s">
        <v>51</v>
      </c>
      <c r="C6" s="55" t="s">
        <v>120</v>
      </c>
      <c r="D6" s="55">
        <v>5.82</v>
      </c>
      <c r="E6" s="55">
        <v>3.62</v>
      </c>
      <c r="F6" s="55">
        <v>30</v>
      </c>
      <c r="G6" s="29">
        <v>375</v>
      </c>
      <c r="H6" s="29">
        <v>0.01</v>
      </c>
      <c r="I6" s="29">
        <v>0.61</v>
      </c>
      <c r="J6" s="29">
        <v>0.02</v>
      </c>
      <c r="K6" s="29">
        <v>23.2</v>
      </c>
      <c r="L6" s="29">
        <v>73.2</v>
      </c>
      <c r="M6" s="29">
        <v>45</v>
      </c>
      <c r="N6" s="55">
        <v>0.34</v>
      </c>
    </row>
    <row r="7" spans="1:14" ht="15.75" thickBot="1">
      <c r="A7" s="22">
        <v>283</v>
      </c>
      <c r="B7" s="20" t="s">
        <v>39</v>
      </c>
      <c r="C7" s="20">
        <v>200</v>
      </c>
      <c r="D7" s="20">
        <v>0.36</v>
      </c>
      <c r="E7" s="20">
        <v>0</v>
      </c>
      <c r="F7" s="20">
        <v>21.2</v>
      </c>
      <c r="G7" s="15">
        <v>88.5</v>
      </c>
      <c r="H7" s="15">
        <v>0</v>
      </c>
      <c r="I7" s="15">
        <v>0.5</v>
      </c>
      <c r="J7" s="15">
        <v>0</v>
      </c>
      <c r="K7" s="15">
        <v>0</v>
      </c>
      <c r="L7" s="15">
        <v>56.8</v>
      </c>
      <c r="M7" s="15">
        <v>0</v>
      </c>
      <c r="N7" s="20">
        <v>0.66</v>
      </c>
    </row>
    <row r="8" spans="1:14" ht="15.75" thickBot="1">
      <c r="A8" s="22"/>
      <c r="B8" s="20" t="s">
        <v>16</v>
      </c>
      <c r="C8" s="20">
        <v>30</v>
      </c>
      <c r="D8" s="20">
        <v>2.66</v>
      </c>
      <c r="E8" s="20">
        <v>0.45</v>
      </c>
      <c r="F8" s="20">
        <v>23.86</v>
      </c>
      <c r="G8" s="15">
        <v>53</v>
      </c>
      <c r="H8" s="15">
        <v>0.1</v>
      </c>
      <c r="I8" s="15">
        <v>0</v>
      </c>
      <c r="J8" s="15">
        <v>0</v>
      </c>
      <c r="K8" s="15">
        <v>22.76</v>
      </c>
      <c r="L8" s="15">
        <v>17.88</v>
      </c>
      <c r="M8" s="15">
        <v>56.66</v>
      </c>
      <c r="N8" s="20">
        <v>1.06</v>
      </c>
    </row>
    <row r="9" spans="1:14" ht="15.75" thickBot="1">
      <c r="A9" s="22"/>
      <c r="B9" s="20" t="s">
        <v>52</v>
      </c>
      <c r="C9" s="20">
        <v>40</v>
      </c>
      <c r="D9" s="20">
        <v>5.7</v>
      </c>
      <c r="E9" s="20">
        <v>5.3</v>
      </c>
      <c r="F9" s="20">
        <v>0.3</v>
      </c>
      <c r="G9" s="15">
        <v>172</v>
      </c>
      <c r="H9" s="15">
        <v>0</v>
      </c>
      <c r="I9" s="15">
        <v>0</v>
      </c>
      <c r="J9" s="15">
        <v>0</v>
      </c>
      <c r="K9" s="15">
        <v>5.7</v>
      </c>
      <c r="L9" s="15">
        <v>25.3</v>
      </c>
      <c r="M9" s="15">
        <v>0.08</v>
      </c>
      <c r="N9" s="20">
        <v>1.1499999999999999</v>
      </c>
    </row>
    <row r="10" spans="1:14" ht="15.75" thickBot="1">
      <c r="A10" s="9"/>
      <c r="B10" s="100" t="s">
        <v>18</v>
      </c>
      <c r="C10" s="23"/>
      <c r="D10" s="2">
        <f>D6+D7+D8+D9</f>
        <v>14.54</v>
      </c>
      <c r="E10" s="2">
        <f t="shared" ref="E10:N10" si="0">E6+E7+E8+E9</f>
        <v>9.370000000000001</v>
      </c>
      <c r="F10" s="2">
        <f t="shared" si="0"/>
        <v>75.36</v>
      </c>
      <c r="G10" s="2">
        <f t="shared" si="0"/>
        <v>688.5</v>
      </c>
      <c r="H10" s="2">
        <f t="shared" si="0"/>
        <v>0.11</v>
      </c>
      <c r="I10" s="2">
        <f t="shared" si="0"/>
        <v>1.1099999999999999</v>
      </c>
      <c r="J10" s="2">
        <f t="shared" si="0"/>
        <v>0.02</v>
      </c>
      <c r="K10" s="2">
        <f t="shared" si="0"/>
        <v>51.660000000000004</v>
      </c>
      <c r="L10" s="2">
        <f t="shared" si="0"/>
        <v>173.18</v>
      </c>
      <c r="M10" s="2">
        <f t="shared" si="0"/>
        <v>101.74</v>
      </c>
      <c r="N10" s="2">
        <f t="shared" si="0"/>
        <v>3.21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4"/>
      <c r="H11" s="4"/>
      <c r="I11" s="4"/>
      <c r="J11" s="18"/>
      <c r="K11" s="18"/>
      <c r="L11" s="4"/>
      <c r="M11" s="4"/>
      <c r="N11" s="6"/>
    </row>
    <row r="12" spans="1:14" ht="15.75" thickBot="1">
      <c r="A12" s="22">
        <v>19</v>
      </c>
      <c r="B12" s="20" t="s">
        <v>53</v>
      </c>
      <c r="C12" s="20">
        <v>60</v>
      </c>
      <c r="D12" s="20">
        <v>1.2</v>
      </c>
      <c r="E12" s="20">
        <v>0.2</v>
      </c>
      <c r="F12" s="20">
        <v>6</v>
      </c>
      <c r="G12" s="15">
        <v>95.8</v>
      </c>
      <c r="H12" s="15">
        <v>0.01</v>
      </c>
      <c r="I12" s="15">
        <v>5.0999999999999996</v>
      </c>
      <c r="J12" s="101">
        <v>0</v>
      </c>
      <c r="K12" s="101">
        <v>3.89</v>
      </c>
      <c r="L12" s="15">
        <v>16.2</v>
      </c>
      <c r="M12" s="15">
        <v>18.899999999999999</v>
      </c>
      <c r="N12" s="20">
        <v>0.45</v>
      </c>
    </row>
    <row r="13" spans="1:14" ht="15.75" thickBot="1">
      <c r="A13" s="22">
        <v>124</v>
      </c>
      <c r="B13" s="20" t="s">
        <v>54</v>
      </c>
      <c r="C13" s="20" t="s">
        <v>132</v>
      </c>
      <c r="D13" s="20">
        <v>2.09</v>
      </c>
      <c r="E13" s="20">
        <v>6.33</v>
      </c>
      <c r="F13" s="20">
        <v>10.64</v>
      </c>
      <c r="G13" s="15">
        <v>218</v>
      </c>
      <c r="H13" s="15">
        <v>0.05</v>
      </c>
      <c r="I13" s="15">
        <v>71.900000000000006</v>
      </c>
      <c r="J13" s="15">
        <v>0</v>
      </c>
      <c r="K13" s="15">
        <v>43</v>
      </c>
      <c r="L13" s="15">
        <v>82.6</v>
      </c>
      <c r="M13" s="15">
        <v>116</v>
      </c>
      <c r="N13" s="20">
        <v>2.7</v>
      </c>
    </row>
    <row r="14" spans="1:14" ht="30.75" thickBot="1">
      <c r="A14" s="22">
        <v>206</v>
      </c>
      <c r="B14" s="20" t="s">
        <v>121</v>
      </c>
      <c r="C14" s="20" t="s">
        <v>122</v>
      </c>
      <c r="D14" s="20">
        <v>12.54</v>
      </c>
      <c r="E14" s="20">
        <v>17.329999999999998</v>
      </c>
      <c r="F14" s="20">
        <v>22.13</v>
      </c>
      <c r="G14" s="15">
        <v>257.5</v>
      </c>
      <c r="H14" s="15">
        <v>0.05</v>
      </c>
      <c r="I14" s="15">
        <v>2.5</v>
      </c>
      <c r="J14" s="15">
        <v>0.01</v>
      </c>
      <c r="K14" s="15">
        <v>14.6</v>
      </c>
      <c r="L14" s="15">
        <v>21.8</v>
      </c>
      <c r="M14" s="15">
        <v>100</v>
      </c>
      <c r="N14" s="20">
        <v>1.5</v>
      </c>
    </row>
    <row r="15" spans="1:14" ht="15.75" thickBot="1">
      <c r="A15" s="22">
        <v>294</v>
      </c>
      <c r="B15" s="20" t="s">
        <v>47</v>
      </c>
      <c r="C15" s="20">
        <v>200</v>
      </c>
      <c r="D15" s="20">
        <v>0.2</v>
      </c>
      <c r="E15" s="20">
        <v>0</v>
      </c>
      <c r="F15" s="20">
        <v>15</v>
      </c>
      <c r="G15" s="15">
        <v>49.5</v>
      </c>
      <c r="H15" s="15">
        <v>0</v>
      </c>
      <c r="I15" s="15">
        <v>0</v>
      </c>
      <c r="J15" s="15">
        <v>0</v>
      </c>
      <c r="K15" s="15">
        <v>0.03</v>
      </c>
      <c r="L15" s="15">
        <v>0.3</v>
      </c>
      <c r="M15" s="15">
        <v>0.06</v>
      </c>
      <c r="N15" s="20">
        <v>0.04</v>
      </c>
    </row>
    <row r="16" spans="1:14" ht="15.75" thickBot="1">
      <c r="A16" s="22"/>
      <c r="B16" s="20" t="s">
        <v>16</v>
      </c>
      <c r="C16" s="20">
        <v>60</v>
      </c>
      <c r="D16" s="15">
        <v>6.3</v>
      </c>
      <c r="E16" s="15">
        <v>1.7</v>
      </c>
      <c r="F16" s="15">
        <v>25.62</v>
      </c>
      <c r="G16" s="15">
        <v>106</v>
      </c>
      <c r="H16" s="15">
        <v>0.2</v>
      </c>
      <c r="I16" s="15">
        <v>0</v>
      </c>
      <c r="J16" s="15">
        <v>0</v>
      </c>
      <c r="K16" s="15">
        <v>45.53</v>
      </c>
      <c r="L16" s="15">
        <v>34.659999999999997</v>
      </c>
      <c r="M16" s="15">
        <v>113.3</v>
      </c>
      <c r="N16" s="20">
        <v>2.13</v>
      </c>
    </row>
    <row r="17" spans="1:14" ht="15.75" thickBot="1">
      <c r="A17" s="22"/>
      <c r="B17" s="102" t="s">
        <v>124</v>
      </c>
      <c r="C17" s="102">
        <v>48</v>
      </c>
      <c r="D17" s="102">
        <v>5.43</v>
      </c>
      <c r="E17" s="102">
        <v>0.9</v>
      </c>
      <c r="F17" s="102">
        <v>18.399999999999999</v>
      </c>
      <c r="G17" s="102">
        <v>94</v>
      </c>
      <c r="H17" s="102">
        <v>0.2</v>
      </c>
      <c r="I17" s="102">
        <v>0</v>
      </c>
      <c r="J17" s="102">
        <v>0</v>
      </c>
      <c r="K17" s="102">
        <v>41.3</v>
      </c>
      <c r="L17" s="102">
        <v>36.700000000000003</v>
      </c>
      <c r="M17" s="102">
        <v>164.1</v>
      </c>
      <c r="N17" s="102">
        <v>2.0299999999999998</v>
      </c>
    </row>
    <row r="18" spans="1:14" ht="16.5" thickBot="1">
      <c r="A18" s="9"/>
      <c r="B18" s="12" t="s">
        <v>18</v>
      </c>
      <c r="C18" s="6"/>
      <c r="D18" s="2">
        <f>D12+D13+D14+D15+D16+D17</f>
        <v>27.759999999999998</v>
      </c>
      <c r="E18" s="2">
        <f t="shared" ref="E18:N18" si="1">E12+E13+E14+E15+E16+E17</f>
        <v>26.459999999999997</v>
      </c>
      <c r="F18" s="2">
        <f t="shared" si="1"/>
        <v>97.789999999999992</v>
      </c>
      <c r="G18" s="2">
        <f t="shared" si="1"/>
        <v>820.8</v>
      </c>
      <c r="H18" s="2">
        <f t="shared" si="1"/>
        <v>0.51</v>
      </c>
      <c r="I18" s="2">
        <f t="shared" si="1"/>
        <v>79.5</v>
      </c>
      <c r="J18" s="2">
        <f t="shared" si="1"/>
        <v>0.01</v>
      </c>
      <c r="K18" s="2">
        <f t="shared" si="1"/>
        <v>148.35000000000002</v>
      </c>
      <c r="L18" s="2">
        <f t="shared" si="1"/>
        <v>192.26</v>
      </c>
      <c r="M18" s="2">
        <f t="shared" si="1"/>
        <v>512.36</v>
      </c>
      <c r="N18" s="2">
        <f t="shared" si="1"/>
        <v>8.85</v>
      </c>
    </row>
    <row r="19" spans="1:14" ht="16.5" thickBot="1">
      <c r="A19" s="9"/>
      <c r="B19" s="17" t="s">
        <v>24</v>
      </c>
      <c r="C19" s="6"/>
      <c r="D19" s="2">
        <f>D10+D18</f>
        <v>42.3</v>
      </c>
      <c r="E19" s="2">
        <f t="shared" ref="E19:N19" si="2">E10+E18</f>
        <v>35.83</v>
      </c>
      <c r="F19" s="2">
        <f t="shared" si="2"/>
        <v>173.14999999999998</v>
      </c>
      <c r="G19" s="2">
        <f t="shared" si="2"/>
        <v>1509.3</v>
      </c>
      <c r="H19" s="2">
        <f t="shared" si="2"/>
        <v>0.62</v>
      </c>
      <c r="I19" s="2">
        <f t="shared" si="2"/>
        <v>80.61</v>
      </c>
      <c r="J19" s="2">
        <f t="shared" si="2"/>
        <v>0.03</v>
      </c>
      <c r="K19" s="2">
        <f t="shared" si="2"/>
        <v>200.01000000000002</v>
      </c>
      <c r="L19" s="2">
        <f t="shared" si="2"/>
        <v>365.44</v>
      </c>
      <c r="M19" s="2">
        <f t="shared" si="2"/>
        <v>614.1</v>
      </c>
      <c r="N19" s="2">
        <f t="shared" si="2"/>
        <v>12.059999999999999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7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workbookViewId="0">
      <selection activeCell="I22" sqref="I22"/>
    </sheetView>
  </sheetViews>
  <sheetFormatPr defaultRowHeight="15"/>
  <cols>
    <col min="2" max="2" width="30.28515625" customWidth="1"/>
    <col min="3" max="3" width="12.140625" customWidth="1"/>
    <col min="6" max="6" width="12.42578125" customWidth="1"/>
    <col min="7" max="7" width="15.42578125" customWidth="1"/>
  </cols>
  <sheetData>
    <row r="1" spans="1:14">
      <c r="B1" s="36" t="s">
        <v>87</v>
      </c>
    </row>
    <row r="2" spans="1:14" ht="15.75" thickBot="1">
      <c r="B2" s="36" t="s">
        <v>82</v>
      </c>
    </row>
    <row r="3" spans="1:14" ht="36.75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8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19.5" customHeight="1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0.75" thickBot="1">
      <c r="A6" s="102">
        <v>103</v>
      </c>
      <c r="B6" s="55" t="s">
        <v>40</v>
      </c>
      <c r="C6" s="55">
        <v>200</v>
      </c>
      <c r="D6" s="55">
        <v>5</v>
      </c>
      <c r="E6" s="55">
        <v>1.8</v>
      </c>
      <c r="F6" s="55">
        <v>45</v>
      </c>
      <c r="G6" s="103">
        <v>267.60000000000002</v>
      </c>
      <c r="H6" s="102">
        <v>0.06</v>
      </c>
      <c r="I6" s="102">
        <v>0.6</v>
      </c>
      <c r="J6" s="102">
        <v>0.01</v>
      </c>
      <c r="K6" s="102">
        <v>23.4</v>
      </c>
      <c r="L6" s="102">
        <v>75.2</v>
      </c>
      <c r="M6" s="102">
        <v>76.2</v>
      </c>
      <c r="N6" s="102">
        <v>0.38</v>
      </c>
    </row>
    <row r="7" spans="1:14" ht="30.75" thickBot="1">
      <c r="A7" s="22">
        <v>377</v>
      </c>
      <c r="B7" s="20" t="s">
        <v>55</v>
      </c>
      <c r="C7" s="104" t="s">
        <v>127</v>
      </c>
      <c r="D7" s="20">
        <v>2.79</v>
      </c>
      <c r="E7" s="20">
        <v>7.71</v>
      </c>
      <c r="F7" s="20">
        <v>23.95</v>
      </c>
      <c r="G7" s="24">
        <v>119.1</v>
      </c>
      <c r="H7" s="102">
        <v>0.1</v>
      </c>
      <c r="I7" s="102">
        <v>0</v>
      </c>
      <c r="J7" s="102">
        <v>0.4</v>
      </c>
      <c r="K7" s="102">
        <v>25.16</v>
      </c>
      <c r="L7" s="102">
        <v>19.73</v>
      </c>
      <c r="M7" s="102">
        <v>56.86</v>
      </c>
      <c r="N7" s="102">
        <v>1.06</v>
      </c>
    </row>
    <row r="8" spans="1:14" ht="15.75" thickBot="1">
      <c r="A8" s="22">
        <v>648</v>
      </c>
      <c r="B8" s="20" t="s">
        <v>33</v>
      </c>
      <c r="C8" s="20">
        <v>200</v>
      </c>
      <c r="D8" s="20">
        <v>1.36</v>
      </c>
      <c r="E8" s="20">
        <v>0</v>
      </c>
      <c r="F8" s="20">
        <v>29.02</v>
      </c>
      <c r="G8" s="15">
        <v>73.599999999999994</v>
      </c>
      <c r="H8" s="102">
        <v>0</v>
      </c>
      <c r="I8" s="102">
        <v>0</v>
      </c>
      <c r="J8" s="102">
        <v>0</v>
      </c>
      <c r="K8" s="102">
        <v>0.9</v>
      </c>
      <c r="L8" s="102">
        <v>0.9</v>
      </c>
      <c r="M8" s="102">
        <v>0</v>
      </c>
      <c r="N8" s="102">
        <v>7.0000000000000007E-2</v>
      </c>
    </row>
    <row r="9" spans="1:14" ht="15.75" thickBot="1">
      <c r="A9" s="22"/>
      <c r="B9" s="20" t="s">
        <v>56</v>
      </c>
      <c r="C9" s="20">
        <v>50</v>
      </c>
      <c r="D9" s="20">
        <v>1.2</v>
      </c>
      <c r="E9" s="20">
        <v>0.24</v>
      </c>
      <c r="F9" s="20">
        <v>22.2</v>
      </c>
      <c r="G9" s="24">
        <v>177.7</v>
      </c>
      <c r="H9" s="102">
        <v>0.04</v>
      </c>
      <c r="I9" s="102">
        <v>0</v>
      </c>
      <c r="J9" s="102">
        <v>0</v>
      </c>
      <c r="K9" s="102">
        <v>5.6</v>
      </c>
      <c r="L9" s="102">
        <v>8</v>
      </c>
      <c r="M9" s="102">
        <v>26</v>
      </c>
      <c r="N9" s="102">
        <v>0.4</v>
      </c>
    </row>
    <row r="10" spans="1:14" ht="16.5" thickBot="1">
      <c r="A10" s="9"/>
      <c r="B10" s="12" t="s">
        <v>18</v>
      </c>
      <c r="C10" s="6"/>
      <c r="D10" s="2">
        <f>D6+D7+D8+D9</f>
        <v>10.35</v>
      </c>
      <c r="E10" s="2">
        <f t="shared" ref="E10:N10" si="0">E6+E7+E8+E9</f>
        <v>9.75</v>
      </c>
      <c r="F10" s="2">
        <f t="shared" si="0"/>
        <v>120.17</v>
      </c>
      <c r="G10" s="2">
        <f t="shared" si="0"/>
        <v>638</v>
      </c>
      <c r="H10" s="2">
        <f t="shared" si="0"/>
        <v>0.2</v>
      </c>
      <c r="I10" s="2">
        <f t="shared" si="0"/>
        <v>0.6</v>
      </c>
      <c r="J10" s="2">
        <f t="shared" si="0"/>
        <v>0.41000000000000003</v>
      </c>
      <c r="K10" s="2">
        <f t="shared" si="0"/>
        <v>55.06</v>
      </c>
      <c r="L10" s="2">
        <f t="shared" si="0"/>
        <v>103.83000000000001</v>
      </c>
      <c r="M10" s="2">
        <f t="shared" si="0"/>
        <v>159.06</v>
      </c>
      <c r="N10" s="2">
        <f t="shared" si="0"/>
        <v>1.9100000000000001</v>
      </c>
    </row>
    <row r="11" spans="1:14" ht="16.5" thickBot="1">
      <c r="A11" s="9"/>
      <c r="B11" s="14" t="s">
        <v>19</v>
      </c>
      <c r="C11" s="6"/>
      <c r="D11" s="6"/>
      <c r="E11" s="6"/>
      <c r="F11" s="6"/>
      <c r="G11" s="5"/>
      <c r="H11" s="45"/>
      <c r="I11" s="45"/>
      <c r="J11" s="45"/>
      <c r="K11" s="45"/>
      <c r="L11" s="45"/>
      <c r="M11" s="45"/>
      <c r="N11" s="45"/>
    </row>
    <row r="12" spans="1:14" ht="15.75" thickBot="1">
      <c r="A12" s="22">
        <v>16</v>
      </c>
      <c r="B12" s="20" t="s">
        <v>57</v>
      </c>
      <c r="C12" s="20">
        <v>60</v>
      </c>
      <c r="D12" s="20">
        <v>1.4</v>
      </c>
      <c r="E12" s="20">
        <v>5.0999999999999996</v>
      </c>
      <c r="F12" s="20">
        <v>9.6</v>
      </c>
      <c r="G12" s="24">
        <v>49.2</v>
      </c>
      <c r="H12" s="102">
        <v>0.01</v>
      </c>
      <c r="I12" s="102">
        <v>5.0999999999999996</v>
      </c>
      <c r="J12" s="102">
        <v>0</v>
      </c>
      <c r="K12" s="102">
        <v>3.89</v>
      </c>
      <c r="L12" s="102">
        <v>38</v>
      </c>
      <c r="M12" s="102">
        <v>18.899999999999999</v>
      </c>
      <c r="N12" s="102">
        <v>0.45</v>
      </c>
    </row>
    <row r="13" spans="1:14" ht="30.75" thickBot="1">
      <c r="A13" s="22">
        <v>48</v>
      </c>
      <c r="B13" s="20" t="s">
        <v>58</v>
      </c>
      <c r="C13" s="20">
        <v>200</v>
      </c>
      <c r="D13" s="20">
        <v>9.76</v>
      </c>
      <c r="E13" s="20">
        <v>6.82</v>
      </c>
      <c r="F13" s="20">
        <v>14.2</v>
      </c>
      <c r="G13" s="24">
        <v>124.1</v>
      </c>
      <c r="H13" s="102">
        <v>0.02</v>
      </c>
      <c r="I13" s="102">
        <v>21.8</v>
      </c>
      <c r="J13" s="102">
        <v>0.01</v>
      </c>
      <c r="K13" s="102">
        <v>28.5</v>
      </c>
      <c r="L13" s="102">
        <v>18.7</v>
      </c>
      <c r="M13" s="102">
        <v>97</v>
      </c>
      <c r="N13" s="102">
        <v>1</v>
      </c>
    </row>
    <row r="14" spans="1:14" ht="15.75" thickBot="1">
      <c r="A14" s="22">
        <v>212</v>
      </c>
      <c r="B14" s="20" t="s">
        <v>59</v>
      </c>
      <c r="C14" s="20">
        <v>80</v>
      </c>
      <c r="D14" s="20">
        <v>6.62</v>
      </c>
      <c r="E14" s="20">
        <v>16.04</v>
      </c>
      <c r="F14" s="20">
        <v>1.57</v>
      </c>
      <c r="G14" s="24">
        <v>223.6</v>
      </c>
      <c r="H14" s="102">
        <v>3.5000000000000003E-2</v>
      </c>
      <c r="I14" s="102">
        <v>0.17499999999999999</v>
      </c>
      <c r="J14" s="102">
        <v>0.03</v>
      </c>
      <c r="K14" s="102">
        <v>9.3800000000000008</v>
      </c>
      <c r="L14" s="102">
        <v>10.51</v>
      </c>
      <c r="M14" s="102">
        <v>23.1</v>
      </c>
      <c r="N14" s="102">
        <v>0.95</v>
      </c>
    </row>
    <row r="15" spans="1:14" ht="30.75" thickBot="1">
      <c r="A15" s="22">
        <v>227</v>
      </c>
      <c r="B15" s="20" t="s">
        <v>21</v>
      </c>
      <c r="C15" s="20">
        <v>200</v>
      </c>
      <c r="D15" s="20">
        <v>5.18</v>
      </c>
      <c r="E15" s="20">
        <v>6.78</v>
      </c>
      <c r="F15" s="20">
        <v>33.58</v>
      </c>
      <c r="G15" s="15">
        <v>158.6</v>
      </c>
      <c r="H15" s="102">
        <v>0.16</v>
      </c>
      <c r="I15" s="102">
        <v>0</v>
      </c>
      <c r="J15" s="102">
        <v>0</v>
      </c>
      <c r="K15" s="102">
        <v>17</v>
      </c>
      <c r="L15" s="102">
        <v>21.2</v>
      </c>
      <c r="M15" s="102">
        <v>92</v>
      </c>
      <c r="N15" s="102">
        <v>1.6</v>
      </c>
    </row>
    <row r="16" spans="1:14" ht="15.75" thickBot="1">
      <c r="A16" s="22">
        <v>294</v>
      </c>
      <c r="B16" s="20" t="s">
        <v>47</v>
      </c>
      <c r="C16" s="20">
        <v>200</v>
      </c>
      <c r="D16" s="20">
        <v>0.2</v>
      </c>
      <c r="E16" s="20">
        <v>0</v>
      </c>
      <c r="F16" s="20">
        <v>15</v>
      </c>
      <c r="G16" s="24">
        <v>49.5</v>
      </c>
      <c r="H16" s="102">
        <v>0</v>
      </c>
      <c r="I16" s="102">
        <v>0</v>
      </c>
      <c r="J16" s="102">
        <v>0</v>
      </c>
      <c r="K16" s="102">
        <v>0.03</v>
      </c>
      <c r="L16" s="102">
        <v>0.3</v>
      </c>
      <c r="M16" s="102">
        <v>0.06</v>
      </c>
      <c r="N16" s="102">
        <v>0.04</v>
      </c>
    </row>
    <row r="17" spans="1:14" ht="15.75" thickBot="1">
      <c r="A17" s="22"/>
      <c r="B17" s="20" t="s">
        <v>16</v>
      </c>
      <c r="C17" s="20">
        <v>60</v>
      </c>
      <c r="D17" s="15">
        <v>6.3</v>
      </c>
      <c r="E17" s="15">
        <v>1.7</v>
      </c>
      <c r="F17" s="15">
        <v>25.62</v>
      </c>
      <c r="G17" s="15">
        <v>106</v>
      </c>
      <c r="H17" s="102">
        <v>0.2</v>
      </c>
      <c r="I17" s="102">
        <v>0</v>
      </c>
      <c r="J17" s="102">
        <v>0</v>
      </c>
      <c r="K17" s="102">
        <v>45.53</v>
      </c>
      <c r="L17" s="102">
        <v>34.659999999999997</v>
      </c>
      <c r="M17" s="102">
        <v>113.3</v>
      </c>
      <c r="N17" s="102">
        <v>2.13</v>
      </c>
    </row>
    <row r="18" spans="1:14" ht="15.75" thickBot="1">
      <c r="A18" s="22"/>
      <c r="B18" s="102" t="s">
        <v>124</v>
      </c>
      <c r="C18" s="102">
        <v>48</v>
      </c>
      <c r="D18" s="102">
        <v>5.43</v>
      </c>
      <c r="E18" s="102">
        <v>0.9</v>
      </c>
      <c r="F18" s="102">
        <v>18.399999999999999</v>
      </c>
      <c r="G18" s="102">
        <v>94</v>
      </c>
      <c r="H18" s="102">
        <v>0.2</v>
      </c>
      <c r="I18" s="102">
        <v>0</v>
      </c>
      <c r="J18" s="102">
        <v>0</v>
      </c>
      <c r="K18" s="102">
        <v>41.3</v>
      </c>
      <c r="L18" s="102">
        <v>36.700000000000003</v>
      </c>
      <c r="M18" s="102">
        <v>164.1</v>
      </c>
      <c r="N18" s="102">
        <v>2.0299999999999998</v>
      </c>
    </row>
    <row r="19" spans="1:14" ht="16.5" thickBot="1">
      <c r="A19" s="9"/>
      <c r="B19" s="12" t="s">
        <v>18</v>
      </c>
      <c r="C19" s="6"/>
      <c r="D19" s="2">
        <f>D12+D13+D14+D15+D16+D17+D18</f>
        <v>34.89</v>
      </c>
      <c r="E19" s="2">
        <f t="shared" ref="E19:N19" si="1">E12+E13+E14+E15+E16+E17+E18</f>
        <v>37.340000000000003</v>
      </c>
      <c r="F19" s="2">
        <f t="shared" si="1"/>
        <v>117.97</v>
      </c>
      <c r="G19" s="2">
        <f t="shared" si="1"/>
        <v>805</v>
      </c>
      <c r="H19" s="2">
        <f t="shared" si="1"/>
        <v>0.625</v>
      </c>
      <c r="I19" s="2">
        <f t="shared" si="1"/>
        <v>27.074999999999999</v>
      </c>
      <c r="J19" s="2">
        <f t="shared" si="1"/>
        <v>0.04</v>
      </c>
      <c r="K19" s="2">
        <f t="shared" si="1"/>
        <v>145.63</v>
      </c>
      <c r="L19" s="2">
        <f t="shared" si="1"/>
        <v>160.07</v>
      </c>
      <c r="M19" s="2">
        <f t="shared" si="1"/>
        <v>508.46000000000004</v>
      </c>
      <c r="N19" s="2">
        <f t="shared" si="1"/>
        <v>8.1999999999999993</v>
      </c>
    </row>
    <row r="20" spans="1:14" ht="16.5" thickBot="1">
      <c r="A20" s="9"/>
      <c r="B20" s="17" t="s">
        <v>24</v>
      </c>
      <c r="C20" s="6"/>
      <c r="D20" s="2">
        <f>D19+D10</f>
        <v>45.24</v>
      </c>
      <c r="E20" s="2">
        <f t="shared" ref="E20:N20" si="2">E19+E10</f>
        <v>47.09</v>
      </c>
      <c r="F20" s="2">
        <f t="shared" si="2"/>
        <v>238.14</v>
      </c>
      <c r="G20" s="2">
        <f t="shared" si="2"/>
        <v>1443</v>
      </c>
      <c r="H20" s="2">
        <f t="shared" si="2"/>
        <v>0.82499999999999996</v>
      </c>
      <c r="I20" s="2">
        <f t="shared" si="2"/>
        <v>27.675000000000001</v>
      </c>
      <c r="J20" s="2">
        <f t="shared" si="2"/>
        <v>0.45</v>
      </c>
      <c r="K20" s="2">
        <f t="shared" si="2"/>
        <v>200.69</v>
      </c>
      <c r="L20" s="2">
        <f t="shared" si="2"/>
        <v>263.89999999999998</v>
      </c>
      <c r="M20" s="2">
        <f t="shared" si="2"/>
        <v>667.52</v>
      </c>
      <c r="N20" s="2">
        <f t="shared" si="2"/>
        <v>10.11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81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90" zoomScaleNormal="90" workbookViewId="0">
      <selection activeCell="I9" sqref="I9"/>
    </sheetView>
  </sheetViews>
  <sheetFormatPr defaultRowHeight="15"/>
  <cols>
    <col min="2" max="2" width="29.7109375" customWidth="1"/>
    <col min="3" max="3" width="13.42578125" customWidth="1"/>
    <col min="6" max="6" width="12.140625" customWidth="1"/>
    <col min="7" max="7" width="17.5703125" customWidth="1"/>
  </cols>
  <sheetData>
    <row r="1" spans="1:14">
      <c r="B1" s="36" t="s">
        <v>87</v>
      </c>
    </row>
    <row r="2" spans="1:14" ht="15.75" thickBot="1">
      <c r="B2" s="36" t="s">
        <v>81</v>
      </c>
    </row>
    <row r="3" spans="1:14" ht="36" customHeight="1" thickBot="1">
      <c r="A3" s="137" t="s">
        <v>76</v>
      </c>
      <c r="B3" s="137" t="s">
        <v>0</v>
      </c>
      <c r="C3" s="137" t="s">
        <v>80</v>
      </c>
      <c r="D3" s="139" t="s">
        <v>1</v>
      </c>
      <c r="E3" s="140"/>
      <c r="F3" s="141"/>
      <c r="G3" s="38" t="s">
        <v>2</v>
      </c>
      <c r="H3" s="133" t="s">
        <v>4</v>
      </c>
      <c r="I3" s="134"/>
      <c r="J3" s="135"/>
      <c r="K3" s="133" t="s">
        <v>5</v>
      </c>
      <c r="L3" s="134"/>
      <c r="M3" s="134"/>
      <c r="N3" s="136"/>
    </row>
    <row r="4" spans="1:14" ht="21.75" customHeight="1" thickBot="1">
      <c r="A4" s="138"/>
      <c r="B4" s="138"/>
      <c r="C4" s="138"/>
      <c r="D4" s="37" t="s">
        <v>73</v>
      </c>
      <c r="E4" s="37" t="s">
        <v>74</v>
      </c>
      <c r="F4" s="37" t="s">
        <v>75</v>
      </c>
      <c r="G4" s="39" t="s">
        <v>3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 t="s">
        <v>12</v>
      </c>
    </row>
    <row r="5" spans="1:14" ht="16.5" thickBot="1">
      <c r="A5" s="3"/>
      <c r="B5" s="8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32.25" thickBot="1">
      <c r="A6" s="42">
        <v>302</v>
      </c>
      <c r="B6" s="27" t="s">
        <v>60</v>
      </c>
      <c r="C6" s="27">
        <v>200</v>
      </c>
      <c r="D6" s="27">
        <v>6.21</v>
      </c>
      <c r="E6" s="27">
        <v>8.61</v>
      </c>
      <c r="F6" s="27">
        <v>11.92</v>
      </c>
      <c r="G6" s="28">
        <v>283.24</v>
      </c>
      <c r="H6" s="28">
        <v>0.06</v>
      </c>
      <c r="I6" s="28">
        <v>0.66</v>
      </c>
      <c r="J6" s="26">
        <v>0</v>
      </c>
      <c r="K6" s="49">
        <v>2.9</v>
      </c>
      <c r="L6" s="49">
        <v>229.8</v>
      </c>
      <c r="M6" s="49">
        <v>128.4</v>
      </c>
      <c r="N6" s="49">
        <v>0.42</v>
      </c>
    </row>
    <row r="7" spans="1:14" ht="16.5" thickBot="1">
      <c r="A7" s="9"/>
      <c r="B7" s="6" t="s">
        <v>16</v>
      </c>
      <c r="C7" s="6">
        <v>30</v>
      </c>
      <c r="D7" s="6">
        <v>2.66</v>
      </c>
      <c r="E7" s="6">
        <v>0.45</v>
      </c>
      <c r="F7" s="6">
        <v>23.86</v>
      </c>
      <c r="G7" s="4">
        <v>53</v>
      </c>
      <c r="H7" s="4">
        <v>0.1</v>
      </c>
      <c r="I7" s="4">
        <v>0</v>
      </c>
      <c r="J7" s="26">
        <v>0</v>
      </c>
      <c r="K7" s="51">
        <v>22.76</v>
      </c>
      <c r="L7" s="51">
        <v>17.88</v>
      </c>
      <c r="M7" s="51">
        <v>56.66</v>
      </c>
      <c r="N7" s="51">
        <v>1.06</v>
      </c>
    </row>
    <row r="8" spans="1:14" ht="16.5" thickBot="1">
      <c r="A8" s="9">
        <v>294</v>
      </c>
      <c r="B8" s="6" t="s">
        <v>35</v>
      </c>
      <c r="C8" s="6">
        <v>200</v>
      </c>
      <c r="D8" s="6">
        <v>0.3</v>
      </c>
      <c r="E8" s="6">
        <v>0</v>
      </c>
      <c r="F8" s="6">
        <v>15.2</v>
      </c>
      <c r="G8" s="4">
        <v>76</v>
      </c>
      <c r="H8" s="4">
        <v>0</v>
      </c>
      <c r="I8" s="4">
        <v>41</v>
      </c>
      <c r="J8" s="26">
        <v>0</v>
      </c>
      <c r="K8" s="51">
        <v>0.03</v>
      </c>
      <c r="L8" s="51">
        <v>0.3</v>
      </c>
      <c r="M8" s="51">
        <v>0.06</v>
      </c>
      <c r="N8" s="51">
        <v>0.04</v>
      </c>
    </row>
    <row r="9" spans="1:14" ht="16.5" thickBot="1">
      <c r="A9" s="9"/>
      <c r="B9" s="6" t="s">
        <v>27</v>
      </c>
      <c r="C9" s="6">
        <v>50</v>
      </c>
      <c r="D9" s="6">
        <v>5.8</v>
      </c>
      <c r="E9" s="6">
        <v>6.3</v>
      </c>
      <c r="F9" s="6">
        <v>31.6</v>
      </c>
      <c r="G9" s="4">
        <v>183.8</v>
      </c>
      <c r="H9" s="4">
        <v>0</v>
      </c>
      <c r="I9" s="4">
        <v>1.45</v>
      </c>
      <c r="J9" s="26">
        <v>0.03</v>
      </c>
      <c r="K9" s="51">
        <v>21</v>
      </c>
      <c r="L9" s="51">
        <v>186</v>
      </c>
      <c r="M9" s="51">
        <v>138</v>
      </c>
      <c r="N9" s="51">
        <v>0.15</v>
      </c>
    </row>
    <row r="10" spans="1:14" ht="16.5" thickBot="1">
      <c r="A10" s="9"/>
      <c r="B10" s="12" t="s">
        <v>18</v>
      </c>
      <c r="C10" s="6"/>
      <c r="D10" s="2">
        <f>D6+D7+D8+D9</f>
        <v>14.970000000000002</v>
      </c>
      <c r="E10" s="2">
        <f t="shared" ref="E10:N10" si="0">E6+E7+E8+E9</f>
        <v>15.36</v>
      </c>
      <c r="F10" s="2">
        <f t="shared" si="0"/>
        <v>82.580000000000013</v>
      </c>
      <c r="G10" s="2">
        <f t="shared" si="0"/>
        <v>596.04</v>
      </c>
      <c r="H10" s="2">
        <f t="shared" si="0"/>
        <v>0.16</v>
      </c>
      <c r="I10" s="2">
        <f t="shared" si="0"/>
        <v>43.11</v>
      </c>
      <c r="J10" s="2">
        <f t="shared" si="0"/>
        <v>0.03</v>
      </c>
      <c r="K10" s="2">
        <f t="shared" si="0"/>
        <v>46.69</v>
      </c>
      <c r="L10" s="2">
        <f t="shared" si="0"/>
        <v>433.98</v>
      </c>
      <c r="M10" s="2">
        <f t="shared" si="0"/>
        <v>323.12</v>
      </c>
      <c r="N10" s="2">
        <f t="shared" si="0"/>
        <v>1.67</v>
      </c>
    </row>
    <row r="11" spans="1:14" ht="16.5" thickBot="1">
      <c r="A11" s="9"/>
      <c r="B11" s="14" t="s">
        <v>61</v>
      </c>
      <c r="C11" s="6"/>
      <c r="D11" s="2"/>
      <c r="E11" s="2"/>
      <c r="F11" s="2"/>
      <c r="G11" s="1"/>
      <c r="H11" s="1"/>
      <c r="I11" s="1"/>
      <c r="J11" s="25"/>
      <c r="K11" s="53"/>
      <c r="L11" s="53"/>
      <c r="M11" s="53"/>
      <c r="N11" s="53"/>
    </row>
    <row r="12" spans="1:14" ht="16.5" thickBot="1">
      <c r="A12" s="9">
        <v>23</v>
      </c>
      <c r="B12" s="6" t="s">
        <v>36</v>
      </c>
      <c r="C12" s="6">
        <v>60</v>
      </c>
      <c r="D12" s="6">
        <v>2.4</v>
      </c>
      <c r="E12" s="6">
        <v>7.6</v>
      </c>
      <c r="F12" s="6">
        <v>10.3</v>
      </c>
      <c r="G12" s="4">
        <v>51.2</v>
      </c>
      <c r="H12" s="4">
        <v>0.03</v>
      </c>
      <c r="I12" s="4">
        <v>16.2</v>
      </c>
      <c r="J12" s="26">
        <v>0</v>
      </c>
      <c r="K12" s="51">
        <v>13</v>
      </c>
      <c r="L12" s="51">
        <v>16.600000000000001</v>
      </c>
      <c r="M12" s="51">
        <v>16.899999999999999</v>
      </c>
      <c r="N12" s="51">
        <v>0.5</v>
      </c>
    </row>
    <row r="13" spans="1:14" ht="32.25" thickBot="1">
      <c r="A13" s="9">
        <v>56</v>
      </c>
      <c r="B13" s="6" t="s">
        <v>62</v>
      </c>
      <c r="C13" s="6">
        <v>250</v>
      </c>
      <c r="D13" s="6">
        <v>2.4500000000000002</v>
      </c>
      <c r="E13" s="6">
        <v>4.8899999999999997</v>
      </c>
      <c r="F13" s="6">
        <v>9.6999999999999993</v>
      </c>
      <c r="G13" s="4">
        <v>121</v>
      </c>
      <c r="H13" s="4">
        <v>0.02</v>
      </c>
      <c r="I13" s="4">
        <v>14.02</v>
      </c>
      <c r="J13" s="26">
        <v>0.01</v>
      </c>
      <c r="K13" s="51">
        <v>46.2</v>
      </c>
      <c r="L13" s="51">
        <v>20.3</v>
      </c>
      <c r="M13" s="51">
        <v>129</v>
      </c>
      <c r="N13" s="51">
        <v>2.8</v>
      </c>
    </row>
    <row r="14" spans="1:14" ht="32.25" thickBot="1">
      <c r="A14" s="9">
        <v>516</v>
      </c>
      <c r="B14" s="6" t="s">
        <v>63</v>
      </c>
      <c r="C14" s="6">
        <v>150</v>
      </c>
      <c r="D14" s="6">
        <v>3.88</v>
      </c>
      <c r="E14" s="6">
        <v>5.08</v>
      </c>
      <c r="F14" s="6">
        <v>18.7</v>
      </c>
      <c r="G14" s="4">
        <v>193.2</v>
      </c>
      <c r="H14" s="4">
        <v>0</v>
      </c>
      <c r="I14" s="4">
        <v>0</v>
      </c>
      <c r="J14" s="26">
        <v>0</v>
      </c>
      <c r="K14" s="51">
        <v>40.5</v>
      </c>
      <c r="L14" s="51">
        <v>7.5</v>
      </c>
      <c r="M14" s="51">
        <v>0</v>
      </c>
      <c r="N14" s="51">
        <v>0.82</v>
      </c>
    </row>
    <row r="15" spans="1:14" ht="16.5" thickBot="1">
      <c r="A15" s="9">
        <v>205</v>
      </c>
      <c r="B15" s="6" t="s">
        <v>64</v>
      </c>
      <c r="C15" s="6">
        <v>80</v>
      </c>
      <c r="D15" s="6">
        <v>2.62</v>
      </c>
      <c r="E15" s="6">
        <v>16.04</v>
      </c>
      <c r="F15" s="6">
        <v>1.57</v>
      </c>
      <c r="G15" s="4">
        <v>116.2</v>
      </c>
      <c r="H15" s="4">
        <v>3.5000000000000003E-2</v>
      </c>
      <c r="I15" s="4">
        <v>0.17499999999999999</v>
      </c>
      <c r="J15" s="26">
        <v>0.02</v>
      </c>
      <c r="K15" s="51">
        <v>9.3800000000000008</v>
      </c>
      <c r="L15" s="51">
        <v>10.15</v>
      </c>
      <c r="M15" s="51">
        <v>23.1</v>
      </c>
      <c r="N15" s="51">
        <v>0.995</v>
      </c>
    </row>
    <row r="16" spans="1:14" ht="16.5" thickBot="1">
      <c r="A16" s="9">
        <v>265</v>
      </c>
      <c r="B16" s="6" t="s">
        <v>46</v>
      </c>
      <c r="C16" s="6">
        <v>25</v>
      </c>
      <c r="D16" s="6">
        <v>0.54</v>
      </c>
      <c r="E16" s="6">
        <v>3.67</v>
      </c>
      <c r="F16" s="6">
        <v>2.2400000000000002</v>
      </c>
      <c r="G16" s="4">
        <v>26</v>
      </c>
      <c r="H16" s="4">
        <v>0</v>
      </c>
      <c r="I16" s="4">
        <v>0</v>
      </c>
      <c r="J16" s="26">
        <v>0</v>
      </c>
      <c r="K16" s="51">
        <v>0</v>
      </c>
      <c r="L16" s="51">
        <v>0</v>
      </c>
      <c r="M16" s="51">
        <v>0</v>
      </c>
      <c r="N16" s="51">
        <v>0</v>
      </c>
    </row>
    <row r="17" spans="1:14" ht="16.5" thickBot="1">
      <c r="A17" s="9"/>
      <c r="B17" s="6" t="s">
        <v>16</v>
      </c>
      <c r="C17" s="6">
        <v>60</v>
      </c>
      <c r="D17" s="4">
        <v>6.3</v>
      </c>
      <c r="E17" s="4">
        <v>1.7</v>
      </c>
      <c r="F17" s="4">
        <v>25.62</v>
      </c>
      <c r="G17" s="4">
        <v>106</v>
      </c>
      <c r="H17" s="4">
        <v>0.2</v>
      </c>
      <c r="I17" s="4">
        <v>0</v>
      </c>
      <c r="J17" s="26">
        <v>0</v>
      </c>
      <c r="K17" s="51">
        <v>45.53</v>
      </c>
      <c r="L17" s="51">
        <v>34.659999999999997</v>
      </c>
      <c r="M17" s="51">
        <v>113.3</v>
      </c>
      <c r="N17" s="51">
        <v>2.13</v>
      </c>
    </row>
    <row r="18" spans="1:14" ht="16.5" thickBot="1">
      <c r="A18" s="9"/>
      <c r="B18" s="45" t="s">
        <v>124</v>
      </c>
      <c r="C18" s="45">
        <v>48</v>
      </c>
      <c r="D18" s="45">
        <v>5.43</v>
      </c>
      <c r="E18" s="45">
        <v>0.9</v>
      </c>
      <c r="F18" s="45">
        <v>18.399999999999999</v>
      </c>
      <c r="G18" s="45">
        <v>94</v>
      </c>
      <c r="H18" s="45">
        <v>0.2</v>
      </c>
      <c r="I18" s="45">
        <v>0</v>
      </c>
      <c r="J18" s="45">
        <v>0</v>
      </c>
      <c r="K18" s="45">
        <v>41.3</v>
      </c>
      <c r="L18" s="45">
        <v>36.700000000000003</v>
      </c>
      <c r="M18" s="45">
        <v>164.1</v>
      </c>
      <c r="N18" s="45">
        <v>2.0299999999999998</v>
      </c>
    </row>
    <row r="19" spans="1:14" ht="16.5" thickBot="1">
      <c r="A19" s="9">
        <v>283</v>
      </c>
      <c r="B19" s="6" t="s">
        <v>39</v>
      </c>
      <c r="C19" s="6">
        <v>200</v>
      </c>
      <c r="D19" s="6">
        <v>0.36</v>
      </c>
      <c r="E19" s="6">
        <v>0</v>
      </c>
      <c r="F19" s="6">
        <v>33.200000000000003</v>
      </c>
      <c r="G19" s="4">
        <v>88.5</v>
      </c>
      <c r="H19" s="4">
        <v>0</v>
      </c>
      <c r="I19" s="4">
        <v>0.5</v>
      </c>
      <c r="J19" s="26">
        <v>0</v>
      </c>
      <c r="K19" s="51">
        <v>0</v>
      </c>
      <c r="L19" s="51">
        <v>16.8</v>
      </c>
      <c r="M19" s="51">
        <v>0</v>
      </c>
      <c r="N19" s="51">
        <v>0.66</v>
      </c>
    </row>
    <row r="20" spans="1:14" ht="16.5" thickBot="1">
      <c r="A20" s="9"/>
      <c r="B20" s="12" t="s">
        <v>18</v>
      </c>
      <c r="C20" s="14"/>
      <c r="D20" s="2">
        <f>D12+D13+D14+D15+D16+D17+D18+D19</f>
        <v>23.98</v>
      </c>
      <c r="E20" s="2">
        <f t="shared" ref="E20:N20" si="1">E12+E13+E14+E15+E16+E17+E18+E19</f>
        <v>39.880000000000003</v>
      </c>
      <c r="F20" s="2">
        <f t="shared" si="1"/>
        <v>119.73</v>
      </c>
      <c r="G20" s="2">
        <f t="shared" si="1"/>
        <v>796.09999999999991</v>
      </c>
      <c r="H20" s="2">
        <f t="shared" si="1"/>
        <v>0.48500000000000004</v>
      </c>
      <c r="I20" s="2">
        <f t="shared" si="1"/>
        <v>30.895</v>
      </c>
      <c r="J20" s="2">
        <f t="shared" si="1"/>
        <v>0.03</v>
      </c>
      <c r="K20" s="2">
        <f t="shared" si="1"/>
        <v>195.91000000000003</v>
      </c>
      <c r="L20" s="2">
        <f t="shared" si="1"/>
        <v>142.71</v>
      </c>
      <c r="M20" s="2">
        <f t="shared" si="1"/>
        <v>446.4</v>
      </c>
      <c r="N20" s="2">
        <f t="shared" si="1"/>
        <v>9.9350000000000005</v>
      </c>
    </row>
    <row r="21" spans="1:14" ht="16.5" thickBot="1">
      <c r="A21" s="9"/>
      <c r="B21" s="17" t="s">
        <v>24</v>
      </c>
      <c r="C21" s="14"/>
      <c r="D21" s="2">
        <f>D10+D20</f>
        <v>38.950000000000003</v>
      </c>
      <c r="E21" s="2">
        <f t="shared" ref="E21:N21" si="2">E10+E20</f>
        <v>55.24</v>
      </c>
      <c r="F21" s="2">
        <f t="shared" si="2"/>
        <v>202.31</v>
      </c>
      <c r="G21" s="2">
        <f t="shared" si="2"/>
        <v>1392.1399999999999</v>
      </c>
      <c r="H21" s="97">
        <f t="shared" si="2"/>
        <v>0.64500000000000002</v>
      </c>
      <c r="I21" s="97">
        <f t="shared" si="2"/>
        <v>74.004999999999995</v>
      </c>
      <c r="J21" s="2">
        <f t="shared" si="2"/>
        <v>0.06</v>
      </c>
      <c r="K21" s="2">
        <f t="shared" si="2"/>
        <v>242.60000000000002</v>
      </c>
      <c r="L21" s="2">
        <f t="shared" si="2"/>
        <v>576.69000000000005</v>
      </c>
      <c r="M21" s="2">
        <f t="shared" si="2"/>
        <v>769.52</v>
      </c>
      <c r="N21" s="97">
        <f t="shared" si="2"/>
        <v>11.605</v>
      </c>
    </row>
  </sheetData>
  <mergeCells count="6">
    <mergeCell ref="K3:N3"/>
    <mergeCell ref="A3:A4"/>
    <mergeCell ref="B3:B4"/>
    <mergeCell ref="C3:C4"/>
    <mergeCell ref="D3:F3"/>
    <mergeCell ref="H3:J3"/>
  </mergeCells>
  <pageMargins left="0.7" right="0.7" top="0.75" bottom="0.75" header="0.3" footer="0.3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Титульник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2020-09-16T02:35:28Z</dcterms:modified>
</cp:coreProperties>
</file>